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2.2023\"/>
    </mc:Choice>
  </mc:AlternateContent>
  <bookViews>
    <workbookView xWindow="0" yWindow="0" windowWidth="28770" windowHeight="1230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D350" i="1" l="1"/>
  <c r="G28" i="1" l="1"/>
  <c r="E46" i="1" l="1"/>
  <c r="E170" i="1" l="1"/>
  <c r="E209" i="1" l="1"/>
  <c r="E117" i="1" l="1"/>
  <c r="E285" i="1"/>
  <c r="E284" i="1" s="1"/>
  <c r="E210" i="1"/>
  <c r="E277" i="1"/>
  <c r="E301" i="1"/>
  <c r="E155" i="1"/>
  <c r="G328" i="1"/>
  <c r="G155" i="1"/>
  <c r="G274" i="1"/>
  <c r="G125" i="1"/>
  <c r="G88" i="1"/>
  <c r="E41" i="1"/>
  <c r="E31" i="1"/>
  <c r="E28" i="1"/>
  <c r="E213" i="1" l="1"/>
  <c r="E211" i="1" s="1"/>
  <c r="E333" i="1" l="1"/>
  <c r="G333" i="1"/>
  <c r="G292" i="1" l="1"/>
  <c r="E300" i="1" l="1"/>
  <c r="G350" i="1" l="1"/>
  <c r="F350" i="1"/>
  <c r="E350" i="1"/>
  <c r="E153" i="1" l="1"/>
  <c r="G297" i="1" l="1"/>
  <c r="G284" i="1" l="1"/>
  <c r="G83" i="1" l="1"/>
  <c r="G40" i="1"/>
  <c r="G291" i="1"/>
  <c r="F293" i="1"/>
  <c r="E16" i="1"/>
  <c r="E9" i="1"/>
  <c r="E330" i="1"/>
  <c r="E264" i="1"/>
  <c r="E344" i="1"/>
  <c r="E254" i="1"/>
  <c r="G344" i="1"/>
  <c r="G318" i="1"/>
  <c r="G319" i="1"/>
  <c r="G264" i="1"/>
  <c r="G249" i="1"/>
  <c r="G255" i="1"/>
  <c r="G254" i="1"/>
  <c r="G208" i="1"/>
  <c r="G174" i="1"/>
  <c r="G175" i="1"/>
  <c r="G136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2" i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<sst xmlns="http://schemas.openxmlformats.org/spreadsheetml/2006/main" count="703" uniqueCount="399">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</sst>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-1685585.94</v>
          </cell>
          <cell r="E6">
            <v>1.4901161193847656E-8</v>
          </cell>
          <cell r="F6">
            <v>-76800</v>
          </cell>
          <cell r="G6">
            <v>-379918.31999999983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topLeftCell="A307" workbookViewId="0">
      <selection activeCell="D351" sqref="D351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4000</v>
      </c>
      <c r="E6" s="7">
        <f>E7+E14+E19+E35+E47+E281+E286+E291+E295+E312+E317+E321+E326+E331+E44+E32+E307+E346+E271</f>
        <v>70169485.940000013</v>
      </c>
      <c r="F6" s="7">
        <f>F307+F312</f>
        <v>0</v>
      </c>
      <c r="G6" s="7">
        <f>G7+G14+G19+G35+G47+G281+G286+G295+G307+G321+G326+G346+G331+G312+G271+G317+G291+G44</f>
        <v>1197408.48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3969000</v>
      </c>
      <c r="F19" s="7">
        <f>F20+F24+F27+F30</f>
        <v>0</v>
      </c>
      <c r="G19" s="7">
        <f>G20+G24+G27+G30</f>
        <v>83942.579999999987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3773000</v>
      </c>
      <c r="F27" s="5">
        <f>F28+F29</f>
        <v>0</v>
      </c>
      <c r="G27" s="5">
        <f>G28+G29</f>
        <v>83942.579999999987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2908000+865000</f>
        <v>3773000</v>
      </c>
      <c r="F28" s="5"/>
      <c r="G28" s="5">
        <f>70531.79+13410.79</f>
        <v>83942.579999999987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196000</v>
      </c>
      <c r="F30" s="5">
        <f>F31</f>
        <v>0</v>
      </c>
      <c r="G30" s="5">
        <f>G31</f>
        <v>0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196000</f>
        <v>196000</v>
      </c>
      <c r="F31" s="5"/>
      <c r="G31" s="5">
        <v>0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1198200</v>
      </c>
      <c r="F35" s="28">
        <f>F36+F38+F40+F42</f>
        <v>0</v>
      </c>
      <c r="G35" s="28">
        <f>G36+G38+G40+G42</f>
        <v>0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1139000</v>
      </c>
      <c r="F40" s="5">
        <f>F41</f>
        <v>0</v>
      </c>
      <c r="G40" s="5">
        <f>G41</f>
        <v>0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878000+261000</f>
        <v>1139000</v>
      </c>
      <c r="F41" s="5"/>
      <c r="G41" s="5">
        <v>0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59200</v>
      </c>
      <c r="F42" s="5">
        <f>F43</f>
        <v>0</v>
      </c>
      <c r="G42" s="5">
        <f>G43</f>
        <v>0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v>59200</v>
      </c>
      <c r="F43" s="5"/>
      <c r="G43" s="5">
        <v>0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23045100</v>
      </c>
      <c r="F44" s="31"/>
      <c r="G44" s="30">
        <f>G45</f>
        <v>0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23045100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f>21479100+24000+1542000</f>
        <v>23045100</v>
      </c>
      <c r="F46" s="34"/>
      <c r="G46" s="35">
        <v>0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31010322.960000001</v>
      </c>
      <c r="F47" s="28">
        <f>F48+F68+F91+F94+F114+F133+F151+F166+F171+F189+F204+F221+F236+F258</f>
        <v>0</v>
      </c>
      <c r="G47" s="28">
        <f>G48+G68+G91+G94+G114+G133+G151+G166+G171+G189+G204+G221+G236+G258+G147+G267</f>
        <v>369245.29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1960000</v>
      </c>
      <c r="F68" s="7"/>
      <c r="G68" s="36">
        <f>G70+G80+G81</f>
        <v>33901.569999999992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1391000</v>
      </c>
      <c r="F70" s="5">
        <f>F71+F72+F73+F74+F75+F76+F77+F78+F79</f>
        <v>0</v>
      </c>
      <c r="G70" s="1">
        <f>G71+G72+G73+G75+G76+G77</f>
        <v>20086.769999999997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152000</v>
      </c>
      <c r="F71" s="5"/>
      <c r="G71" s="1">
        <v>11272.49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5000</v>
      </c>
      <c r="F72" s="5"/>
      <c r="G72" s="1">
        <v>0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18000</v>
      </c>
      <c r="F73" s="5"/>
      <c r="G73" s="1">
        <v>430.8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378000</v>
      </c>
      <c r="F75" s="5"/>
      <c r="G75" s="1">
        <v>8383.48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832000</v>
      </c>
      <c r="F76" s="5"/>
      <c r="G76" s="1">
        <v>0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6000</v>
      </c>
      <c r="F77" s="5"/>
      <c r="G77" s="1"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569000</v>
      </c>
      <c r="F81" s="5">
        <f>F82+F83</f>
        <v>0</v>
      </c>
      <c r="G81" s="1">
        <f>G82+G83</f>
        <v>13814.8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v>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495000</v>
      </c>
      <c r="F83" s="5">
        <f>F84+F85+F86+F87+F88+F89+F90</f>
        <v>0</v>
      </c>
      <c r="G83" s="1">
        <f>G84+G85+G86+G87+G88+G89+G90</f>
        <v>13814.8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265000</v>
      </c>
      <c r="F85" s="5"/>
      <c r="G85" s="1">
        <v>10842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230000</v>
      </c>
      <c r="F88" s="5"/>
      <c r="G88" s="1">
        <f>2972.8</f>
        <v>2972.8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28000</v>
      </c>
      <c r="F114" s="7">
        <f>F116+F123</f>
        <v>0</v>
      </c>
      <c r="G114" s="36">
        <f>G116+G123</f>
        <v>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7000</v>
      </c>
      <c r="F116" s="5">
        <f>F117+F118+F119+F120+F121+F122</f>
        <v>0</v>
      </c>
      <c r="G116" s="1">
        <f>G117+G118+G119+G120+G121+G122</f>
        <v>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7000</f>
        <v>7000</v>
      </c>
      <c r="F117" s="5"/>
      <c r="G117" s="1">
        <v>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21000</v>
      </c>
      <c r="F123" s="5">
        <f>F124+F125</f>
        <v>0</v>
      </c>
      <c r="G123" s="1">
        <f>G124+G125</f>
        <v>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21000</v>
      </c>
      <c r="F125" s="5">
        <f>F126+F127+F128+F129+F130+F131+F132</f>
        <v>0</v>
      </c>
      <c r="G125" s="1">
        <f>G126+G127+G128+G129+G130+G131+G132</f>
        <v>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21000</v>
      </c>
      <c r="F130" s="5"/>
      <c r="G130" s="1">
        <v>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15300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15300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15300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v>15300</v>
      </c>
      <c r="F150" s="5"/>
      <c r="G150" s="5"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1245000</v>
      </c>
      <c r="F151" s="7">
        <f>F153+F157</f>
        <v>0</v>
      </c>
      <c r="G151" s="7">
        <f>G153+G163</f>
        <v>48843.72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1155000</v>
      </c>
      <c r="F153" s="5">
        <f>F154+F155+F156</f>
        <v>0</v>
      </c>
      <c r="G153" s="5">
        <f>G154+G155+G156</f>
        <v>48843.72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745000+410000</f>
        <v>1155000</v>
      </c>
      <c r="F155" s="5"/>
      <c r="G155" s="5">
        <f>928+47915.72</f>
        <v>48843.72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v>0</v>
      </c>
      <c r="F156" s="5"/>
      <c r="G156" s="5">
        <v>0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90000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90000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90000</v>
      </c>
      <c r="F163" s="5"/>
      <c r="G163" s="5">
        <v>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1073422.96</v>
      </c>
      <c r="F166" s="7">
        <f>F168</f>
        <v>0</v>
      </c>
      <c r="G166" s="7">
        <f>G168</f>
        <v>15000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1073422.96</v>
      </c>
      <c r="F168" s="5">
        <f>F169+F170</f>
        <v>0</v>
      </c>
      <c r="G168" s="5">
        <f>G169+G170</f>
        <v>15000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>
        <v>872032.8</v>
      </c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201390.16</f>
        <v>201390.16</v>
      </c>
      <c r="F170" s="5"/>
      <c r="G170" s="5">
        <v>15000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120000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120000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120000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305000</v>
      </c>
      <c r="F189" s="7">
        <f>F191+F194</f>
        <v>0</v>
      </c>
      <c r="G189" s="7">
        <f>G191+G194</f>
        <v>256500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295000</v>
      </c>
      <c r="F191" s="5">
        <f>F192+F193</f>
        <v>0</v>
      </c>
      <c r="G191" s="5">
        <f>G192+G193</f>
        <v>256500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v>227000</v>
      </c>
      <c r="F192" s="5"/>
      <c r="G192" s="5">
        <v>189000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68000</v>
      </c>
      <c r="F193" s="5"/>
      <c r="G193" s="5">
        <v>67500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10000</v>
      </c>
      <c r="F194" s="5">
        <f>F195+F196</f>
        <v>0</v>
      </c>
      <c r="G194" s="5">
        <f>G195+G196</f>
        <v>0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10000</v>
      </c>
      <c r="F195" s="5"/>
      <c r="G195" s="5"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v>0</v>
      </c>
      <c r="F201" s="5"/>
      <c r="G201" s="5">
        <v>0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26163600</v>
      </c>
      <c r="F204" s="7">
        <f>F206+F211</f>
        <v>0</v>
      </c>
      <c r="G204" s="36">
        <f>G206+G211</f>
        <v>15000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26013600</v>
      </c>
      <c r="F206" s="5">
        <f>F207+F208+F209+F210</f>
        <v>0</v>
      </c>
      <c r="G206" s="1">
        <f>G207+G208+G209+G210</f>
        <v>15000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v>0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2248137.8+4192130+3542174.4+15780157.8</f>
        <v>25762600</v>
      </c>
      <c r="F209" s="5"/>
      <c r="G209" s="1">
        <v>0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163000+50000</f>
        <v>213000</v>
      </c>
      <c r="F210" s="5"/>
      <c r="G210" s="1">
        <v>15000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150000</v>
      </c>
      <c r="F211" s="5">
        <f>F212+F213</f>
        <v>0</v>
      </c>
      <c r="G211" s="1">
        <f>G212+G213</f>
        <v>0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v>100000</v>
      </c>
      <c r="F212" s="5"/>
      <c r="G212" s="1">
        <v>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0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v>0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30000</v>
      </c>
      <c r="F218" s="5"/>
      <c r="G218" s="1">
        <v>0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0</v>
      </c>
      <c r="F236" s="7">
        <f>F238+F247+F248</f>
        <v>0</v>
      </c>
      <c r="G236" s="36">
        <f>G238+G247+G248</f>
        <v>0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0</v>
      </c>
      <c r="F237" s="5"/>
      <c r="G237" s="1">
        <f>G238</f>
        <v>0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0</v>
      </c>
      <c r="F238" s="5">
        <f>F239+F240+F241+F242+F243+F244+F245+F246</f>
        <v>0</v>
      </c>
      <c r="G238" s="1">
        <f>G239+G240+G241+G242+G243+G244+G245+G246</f>
        <v>0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v>0</v>
      </c>
      <c r="F239" s="5"/>
      <c r="G239" s="1">
        <v>0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v>0</v>
      </c>
      <c r="F241" s="5"/>
      <c r="G241" s="1">
        <v>0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v>0</v>
      </c>
      <c r="F242" s="5"/>
      <c r="G242" s="1">
        <v>0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0</v>
      </c>
      <c r="F243" s="5"/>
      <c r="G243" s="1">
        <v>0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0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0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0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v>50000</v>
      </c>
      <c r="F266" s="5"/>
      <c r="G266" s="5">
        <v>0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2512862.98</v>
      </c>
      <c r="F271" s="27">
        <f>F272+F275+F278</f>
        <v>0</v>
      </c>
      <c r="G271" s="27">
        <f>G272+G275+G278</f>
        <v>78093.62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695000</v>
      </c>
      <c r="F272" s="5">
        <f>F278</f>
        <v>0</v>
      </c>
      <c r="G272" s="5">
        <f>G273</f>
        <v>78093.62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695000</v>
      </c>
      <c r="F273" s="5">
        <f>F274</f>
        <v>0</v>
      </c>
      <c r="G273" s="5">
        <f>G274</f>
        <v>78093.62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695000</v>
      </c>
      <c r="F274" s="5"/>
      <c r="G274" s="5">
        <f>78093.62</f>
        <v>78093.62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1817862.98</v>
      </c>
      <c r="F275" s="5">
        <f>F281</f>
        <v>0</v>
      </c>
      <c r="G275" s="5">
        <f>G276</f>
        <v>0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1817862.98</v>
      </c>
      <c r="F276" s="5">
        <f>F277</f>
        <v>0</v>
      </c>
      <c r="G276" s="5">
        <f>G277</f>
        <v>0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1661000+15000+141862.98</f>
        <v>1817862.98</v>
      </c>
      <c r="F277" s="5"/>
      <c r="G277" s="5">
        <v>0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0</v>
      </c>
      <c r="F278" s="5">
        <f>F284</f>
        <v>0</v>
      </c>
      <c r="G278" s="5">
        <f>G279</f>
        <v>0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0</v>
      </c>
      <c r="F279" s="5">
        <f>F280</f>
        <v>0</v>
      </c>
      <c r="G279" s="5">
        <f>G280</f>
        <v>0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v>0</v>
      </c>
      <c r="F280" s="5"/>
      <c r="G280" s="5">
        <v>0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306000</v>
      </c>
      <c r="F281" s="28">
        <f>F282</f>
        <v>0</v>
      </c>
      <c r="G281" s="28">
        <f>G282</f>
        <v>22701.99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306000</v>
      </c>
      <c r="F282" s="19">
        <f>F284</f>
        <v>0</v>
      </c>
      <c r="G282" s="19">
        <f>G284</f>
        <v>22701.99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306000</v>
      </c>
      <c r="F284" s="5">
        <f>F285</f>
        <v>0</v>
      </c>
      <c r="G284" s="5">
        <f>G285</f>
        <v>22701.99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306000</f>
        <v>306000</v>
      </c>
      <c r="F285" s="5"/>
      <c r="G285" s="5">
        <v>22701.99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v>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6738000</v>
      </c>
      <c r="F291" s="28">
        <f t="shared" si="1"/>
        <v>0</v>
      </c>
      <c r="G291" s="28">
        <f>G292</f>
        <v>300000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6738000</v>
      </c>
      <c r="F292" s="5">
        <f t="shared" si="1"/>
        <v>0</v>
      </c>
      <c r="G292" s="5">
        <f>G293</f>
        <v>300000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v>6738000</v>
      </c>
      <c r="F293" s="5">
        <f>F294</f>
        <v>0</v>
      </c>
      <c r="G293" s="5">
        <v>300000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799000</v>
      </c>
      <c r="F295" s="28">
        <f>F296+F304</f>
        <v>0</v>
      </c>
      <c r="G295" s="28">
        <f>G296+G304+G299</f>
        <v>0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v>0</v>
      </c>
      <c r="F298" s="5"/>
      <c r="G298" s="5">
        <v>0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799000</v>
      </c>
      <c r="F299" s="5">
        <f>F303</f>
        <v>0</v>
      </c>
      <c r="G299" s="5">
        <f>G300</f>
        <v>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799000</v>
      </c>
      <c r="F300" s="5"/>
      <c r="G300" s="5">
        <f>G301</f>
        <v>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799000</f>
        <v>799000</v>
      </c>
      <c r="F301" s="5"/>
      <c r="G301" s="5">
        <v>0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4000</v>
      </c>
      <c r="E312" s="28">
        <f>E313</f>
        <v>4000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4000</v>
      </c>
      <c r="E313" s="19">
        <f>E315</f>
        <v>4000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4000</v>
      </c>
      <c r="E315" s="5">
        <f>E316</f>
        <v>4000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4000</v>
      </c>
      <c r="E316" s="5">
        <v>4000</v>
      </c>
      <c r="F316" s="5">
        <f>G316</f>
        <v>0</v>
      </c>
      <c r="G316" s="5"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0</v>
      </c>
      <c r="F320" s="5"/>
      <c r="G320" s="5">
        <v>0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25000</v>
      </c>
      <c r="F321" s="28">
        <f>F322+F324</f>
        <v>0</v>
      </c>
      <c r="G321" s="28">
        <f>G322+G324</f>
        <v>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25000</v>
      </c>
      <c r="F322" s="5">
        <f>F323</f>
        <v>0</v>
      </c>
      <c r="G322" s="5">
        <f>G323</f>
        <v>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25000</v>
      </c>
      <c r="F323" s="5"/>
      <c r="G323" s="5"/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363000</v>
      </c>
      <c r="F326" s="28">
        <f>F327+F329</f>
        <v>0</v>
      </c>
      <c r="G326" s="28">
        <f>G327+G329</f>
        <v>206425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363000</v>
      </c>
      <c r="F327" s="5">
        <f>F328</f>
        <v>0</v>
      </c>
      <c r="G327" s="5">
        <f>G328</f>
        <v>206425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363000</v>
      </c>
      <c r="F328" s="5"/>
      <c r="G328" s="5">
        <f>206425</f>
        <v>206425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149000</v>
      </c>
      <c r="F331" s="28">
        <f>F332+F339+F342</f>
        <v>0</v>
      </c>
      <c r="G331" s="28">
        <f>G332+G339+G342</f>
        <v>137000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149000</v>
      </c>
      <c r="F332" s="5">
        <f t="shared" si="4"/>
        <v>0</v>
      </c>
      <c r="G332" s="5">
        <f t="shared" si="4"/>
        <v>137000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149000</v>
      </c>
      <c r="F333" s="5">
        <f>F336</f>
        <v>0</v>
      </c>
      <c r="G333" s="5">
        <f>G336+G334+G335+G337+G338</f>
        <v>137000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1000</v>
      </c>
      <c r="F334" s="5"/>
      <c r="G334" s="5">
        <v>0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0</v>
      </c>
      <c r="F335" s="5"/>
      <c r="G335" s="5">
        <v>0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v>0</v>
      </c>
      <c r="F336" s="5"/>
      <c r="G336" s="5">
        <v>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0</v>
      </c>
      <c r="F337" s="5"/>
      <c r="G337" s="5">
        <v>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148000</v>
      </c>
      <c r="F338" s="5"/>
      <c r="G338" s="5">
        <v>137000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-[1]Sheet2!$D$6</f>
        <v>1685585.94</v>
      </c>
      <c r="E350" s="4">
        <f>-[1]Sheet2!$E$6</f>
        <v>-1.4901161193847656E-8</v>
      </c>
      <c r="F350" s="4">
        <f>-[1]Sheet2!$F$6</f>
        <v>76800</v>
      </c>
      <c r="G350" s="4">
        <f>-[1]Sheet2!$G$6</f>
        <v>379918.31999999983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2023-02-02T04:58:51Z</cp:lastPrinted>
  <dcterms:created xsi:type="dcterms:W3CDTF">2014-08-26T07:56:34Z</dcterms:created>
  <dcterms:modified xsi:type="dcterms:W3CDTF">2023-02-09T08:22:59Z</dcterms:modified>
</cp:coreProperties>
</file>