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41" i="1"/>
  <c r="G28"/>
  <c r="E301"/>
  <c r="G266"/>
  <c r="G285"/>
  <c r="E293"/>
  <c r="G292"/>
  <c r="G291" s="1"/>
  <c r="F293"/>
  <c r="G277"/>
  <c r="E209"/>
  <c r="E212"/>
  <c r="G212"/>
  <c r="G209"/>
  <c r="G170"/>
  <c r="G155"/>
  <c r="G43"/>
  <c r="G31"/>
  <c r="G274"/>
  <c r="G85"/>
  <c r="G76"/>
  <c r="G75"/>
  <c r="G73"/>
  <c r="G71"/>
  <c r="G290"/>
  <c r="E155"/>
  <c r="E16"/>
  <c r="E9"/>
  <c r="E280"/>
  <c r="E239"/>
  <c r="E241"/>
  <c r="E242"/>
  <c r="E330"/>
  <c r="G280"/>
  <c r="G243"/>
  <c r="G242"/>
  <c r="G241"/>
  <c r="G239"/>
  <c r="G88"/>
  <c r="E201"/>
  <c r="E298"/>
  <c r="E264"/>
  <c r="E266"/>
  <c r="E333"/>
  <c r="E334"/>
  <c r="E335"/>
  <c r="E341"/>
  <c r="E254"/>
  <c r="E285"/>
  <c r="E277"/>
  <c r="E218"/>
  <c r="E210"/>
  <c r="E195"/>
  <c r="E193"/>
  <c r="E192"/>
  <c r="E174"/>
  <c r="E170"/>
  <c r="E156"/>
  <c r="E150"/>
  <c r="E43"/>
  <c r="E31"/>
  <c r="E41"/>
  <c r="E28"/>
  <c r="G341"/>
  <c r="G334"/>
  <c r="G335"/>
  <c r="G328"/>
  <c r="G323"/>
  <c r="G318"/>
  <c r="G319"/>
  <c r="G320"/>
  <c r="G316"/>
  <c r="G298"/>
  <c r="G284"/>
  <c r="G264"/>
  <c r="G249"/>
  <c r="G255"/>
  <c r="G254"/>
  <c r="G218"/>
  <c r="G215"/>
  <c r="G208"/>
  <c r="G207"/>
  <c r="G201"/>
  <c r="G195"/>
  <c r="G192"/>
  <c r="G193"/>
  <c r="G174"/>
  <c r="G175"/>
  <c r="G156"/>
  <c r="G150"/>
  <c r="G136"/>
  <c r="G117"/>
  <c r="G130"/>
  <c r="G83"/>
  <c r="G82"/>
  <c r="G77"/>
  <c r="G72"/>
  <c r="G16"/>
  <c r="G9"/>
  <c r="G168"/>
  <c r="G309"/>
  <c r="E317" l="1"/>
  <c r="G308" l="1"/>
  <c r="G317"/>
  <c r="D347"/>
  <c r="E347"/>
  <c r="F347"/>
  <c r="G347"/>
  <c r="G125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F316"/>
  <c r="G346"/>
  <c r="E117"/>
  <c r="E158"/>
  <c r="E157" s="1"/>
  <c r="E151" s="1"/>
  <c r="D316"/>
  <c r="E238" l="1"/>
  <c r="E237" s="1"/>
  <c r="E271"/>
  <c r="G271"/>
  <c r="G315"/>
  <c r="E83" l="1"/>
  <c r="E40" l="1"/>
  <c r="G340" l="1"/>
  <c r="E340"/>
  <c r="G333" l="1"/>
  <c r="G329"/>
  <c r="G300"/>
  <c r="G123" l="1"/>
  <c r="G206" l="1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2"/>
  <c r="F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114"/>
  <c r="E44"/>
  <c r="E47" l="1"/>
  <c r="E6" s="1"/>
</calcChain>
</file>

<file path=xl/sharedStrings.xml><?xml version="1.0" encoding="utf-8"?>
<sst xmlns="http://schemas.openxmlformats.org/spreadsheetml/2006/main" count="698" uniqueCount="393">
  <si>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</si>
  <si>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</si>
  <si>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</si>
  <si>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</si>
  <si>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</si>
  <si>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</si>
  <si>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</si>
  <si>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</si>
  <si>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</si>
  <si>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</si>
  <si>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</si>
  <si>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</si>
  <si>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</si>
  <si>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</si>
  <si>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</si>
  <si>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</si>
  <si>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</si>
  <si>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</si>
  <si>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</si>
  <si>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</si>
  <si>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</si>
  <si>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</si>
  <si>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</si>
  <si>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</si>
  <si>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</si>
  <si>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</si>
  <si>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</si>
  <si>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</si>
  <si>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</si>
  <si>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</si>
  <si>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</si>
  <si>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</si>
  <si>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</si>
  <si>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</si>
  <si>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</si>
  <si>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</si>
  <si>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</si>
  <si>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</si>
  <si>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</si>
  <si>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</si>
  <si>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</si>
  <si>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</si>
  <si>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</si>
  <si>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</si>
  <si>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</si>
  <si>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</si>
  <si>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</si>
  <si>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</si>
  <si>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</si>
  <si>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</si>
  <si>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</si>
  <si>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</si>
  <si>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</si>
  <si>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</si>
  <si>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</si>
  <si>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</si>
  <si>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</si>
  <si>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</si>
  <si>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</si>
  <si>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</si>
  <si>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</si>
  <si>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</si>
  <si>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</si>
  <si>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</si>
  <si>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</si>
  <si>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</si>
  <si>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</si>
  <si>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</si>
  <si>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</si>
  <si>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</si>
  <si>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</si>
  <si>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</si>
  <si>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</si>
  <si>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</si>
  <si>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</si>
  <si>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</si>
  <si>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</si>
  <si>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</si>
  <si>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</si>
  <si>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</si>
  <si>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</si>
  <si>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</si>
  <si>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</si>
  <si>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</si>
  <si>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</si>
  <si>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</si>
  <si>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</si>
  <si>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</si>
  <si>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</si>
  <si>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</si>
  <si>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</si>
  <si>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</si>
  <si>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</si>
  <si>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</si>
  <si>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</si>
  <si>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</si>
  <si>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</si>
  <si>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</si>
  <si>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</si>
  <si>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</si>
  <si>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</si>
  <si>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</si>
  <si>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</si>
  <si>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</si>
  <si>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</si>
  <si>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</si>
  <si>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</si>
  <si>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</si>
  <si>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</si>
  <si>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</si>
  <si>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</si>
  <si>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</si>
  <si>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</si>
  <si>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</si>
  <si>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</si>
  <si>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</si>
  <si>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</si>
  <si>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</si>
  <si>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</si>
  <si>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</si>
  <si>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</si>
  <si>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</si>
  <si>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</si>
  <si>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</si>
  <si>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</si>
  <si>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</si>
  <si>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</si>
  <si>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</si>
  <si>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</si>
  <si>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</si>
  <si>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</si>
  <si>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</si>
  <si>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</si>
  <si>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</si>
  <si>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</si>
  <si>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</si>
  <si>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</si>
  <si>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</si>
  <si>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</si>
  <si>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</si>
  <si>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</si>
  <si>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</si>
  <si>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</si>
  <si>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</si>
  <si>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</si>
  <si>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</si>
  <si>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</si>
  <si>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</si>
  <si>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</si>
  <si>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</si>
  <si>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</si>
  <si>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</si>
  <si>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</si>
  <si>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</si>
  <si>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</si>
  <si>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</si>
  <si>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</si>
  <si>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</si>
  <si>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</si>
  <si>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</si>
  <si>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</si>
  <si>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</si>
  <si>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</si>
  <si>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</si>
  <si>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</si>
  <si>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</si>
  <si>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</si>
  <si>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</si>
  <si>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</si>
  <si>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</si>
  <si>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</si>
  <si>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</si>
  <si>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</si>
  <si>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</si>
  <si>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</si>
  <si>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</si>
  <si>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</si>
  <si>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</si>
  <si>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</si>
  <si>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</si>
  <si>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</si>
  <si>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</si>
  <si>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</si>
  <si>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</si>
  <si>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</si>
  <si>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</si>
  <si>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</si>
  <si>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</si>
  <si>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</si>
  <si>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</si>
  <si>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</si>
  <si>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</si>
  <si>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</si>
  <si>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</si>
  <si>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</si>
  <si>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</si>
  <si>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</si>
  <si>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</si>
  <si>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</si>
  <si>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</si>
  <si>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</si>
  <si>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</si>
  <si>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</si>
  <si>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</si>
  <si>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</si>
  <si>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</si>
  <si>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</si>
  <si>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</si>
  <si>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</si>
  <si>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</si>
  <si>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</si>
  <si>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</si>
  <si>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</si>
  <si>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</si>
  <si>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</si>
  <si>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</si>
  <si>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</si>
  <si>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</si>
  <si>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</si>
  <si>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</si>
  <si>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</si>
  <si>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</si>
  <si>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</si>
  <si>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</si>
  <si>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</si>
  <si>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</si>
  <si>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</si>
  <si>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</si>
  <si>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</si>
  <si>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</si>
  <si>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</si>
  <si>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</si>
  <si>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</si>
  <si>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</si>
  <si>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</si>
  <si>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</si>
  <si>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</si>
  <si>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</si>
  <si>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</si>
  <si>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</si>
  <si>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</si>
  <si>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</si>
  <si>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</si>
  <si>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</si>
  <si>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</si>
  <si>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</si>
  <si>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</si>
  <si>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</si>
  <si>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</si>
  <si>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</si>
  <si>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</si>
  <si>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</si>
  <si>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</si>
  <si>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</si>
  <si>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</si>
  <si>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</si>
  <si>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</si>
  <si>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</si>
  <si>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</si>
  <si>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</si>
  <si>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</si>
  <si>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</si>
  <si>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</si>
  <si>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</si>
  <si>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</si>
  <si>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</si>
  <si>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</si>
  <si>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</si>
  <si>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</si>
  <si>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</si>
  <si>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</si>
  <si>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</si>
  <si>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</si>
  <si>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</si>
  <si>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</si>
  <si>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</si>
  <si>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</si>
  <si>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</si>
  <si>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</si>
  <si>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</si>
  <si>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</si>
  <si>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</si>
  <si>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</si>
  <si>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</si>
  <si>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</si>
  <si>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</si>
  <si>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</si>
  <si>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</si>
  <si>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</si>
  <si>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</si>
  <si>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</si>
  <si>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</si>
  <si>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</si>
  <si>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</si>
  <si>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</si>
  <si>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</si>
  <si>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</si>
  <si>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</si>
  <si>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</si>
  <si>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</si>
  <si>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</si>
  <si>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</si>
  <si>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</si>
  <si>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</si>
  <si>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</si>
  <si>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</si>
  <si>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</si>
  <si>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</si>
  <si>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</si>
  <si>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</si>
  <si>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</si>
  <si>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</si>
  <si>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</si>
  <si>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</si>
  <si>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</si>
  <si>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</si>
  <si>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</si>
  <si>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</si>
  <si>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</si>
  <si>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</si>
  <si>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</si>
  <si>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</si>
  <si>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</si>
  <si>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</si>
  <si>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</si>
  <si>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</si>
  <si>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</si>
  <si>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</si>
  <si>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</si>
  <si>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</si>
  <si>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</si>
  <si>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</si>
  <si>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</si>
  <si>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</si>
  <si>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</si>
  <si>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</si>
  <si>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</si>
  <si>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</si>
  <si>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</si>
  <si>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</si>
  <si>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</si>
  <si>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</si>
  <si>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</si>
  <si>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</si>
  <si>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</si>
  <si>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</si>
  <si>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</si>
  <si>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</si>
  <si>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</si>
  <si>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</si>
  <si>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</si>
  <si>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</si>
  <si>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</si>
  <si>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</si>
  <si>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</si>
  <si>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</si>
  <si>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</si>
  <si>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</si>
  <si>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</si>
  <si>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</si>
  <si>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</si>
  <si>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</si>
  <si>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</si>
  <si>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</si>
  <si>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</si>
  <si>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</si>
  <si>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</si>
  <si>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</si>
  <si>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</si>
  <si>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</si>
  <si>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</si>
  <si>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</si>
  <si>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</si>
  <si>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</si>
  <si>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</si>
  <si>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</si>
  <si>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</si>
  <si>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</si>
  <si>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</si>
  <si>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</si>
  <si>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</si>
  <si>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</si>
  <si>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</si>
  <si>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</si>
  <si>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</si>
  <si>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</si>
  <si>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</si>
  <si>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</si>
  <si>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</si>
  <si>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</si>
  <si>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</si>
  <si>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</si>
  <si>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 xml:space="preserve">                                                                                            на 01.03.2022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</si>
</sst>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-1080934.02</v>
          </cell>
          <cell r="E6">
            <v>3500000.0000000075</v>
          </cell>
          <cell r="F6">
            <v>-145400</v>
          </cell>
          <cell r="G6">
            <v>446750.71999999974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workbookViewId="0">
      <selection activeCell="G291" sqref="G291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392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E7+E14+E19+E35+E47+E281+E286+E291+E295+E312+E317+E321+E326+E331+E44+E32+E307+E343+E271</f>
        <v>55352434.020000003</v>
      </c>
      <c r="F6" s="7">
        <f>F307+F312</f>
        <v>0</v>
      </c>
      <c r="G6" s="7">
        <f>G7+G14+G19+G35+G47+G281+G286+G295+G307+G321+G326+G343+G331+G312+G271+G317+G291</f>
        <v>3068903.84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3390800</v>
      </c>
      <c r="F19" s="7">
        <f>F20+F24+F27+F30</f>
        <v>0</v>
      </c>
      <c r="G19" s="7">
        <f>G20+G24+G27+G30</f>
        <v>272190.7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3224000</v>
      </c>
      <c r="F27" s="5">
        <f>F28+F29</f>
        <v>0</v>
      </c>
      <c r="G27" s="5">
        <f>G28+G29</f>
        <v>256446.33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2516000+708000</f>
        <v>3224000</v>
      </c>
      <c r="F28" s="5"/>
      <c r="G28" s="5">
        <f>200302.33+56144</f>
        <v>256446.33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15744.37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15744.37</f>
        <v>15744.37</v>
      </c>
    </row>
    <row r="32" spans="1:7" ht="34.5">
      <c r="A32" s="13">
        <v>200</v>
      </c>
      <c r="B32" s="21" t="s">
        <v>341</v>
      </c>
      <c r="C32" s="24" t="s">
        <v>343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342</v>
      </c>
      <c r="C34" s="26" t="s">
        <v>344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1023400</v>
      </c>
      <c r="F35" s="28">
        <f>F36+F38+F40+F42</f>
        <v>0</v>
      </c>
      <c r="G35" s="28">
        <f>G36+G38+G40+G42</f>
        <v>72464.450000000012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973000</v>
      </c>
      <c r="F40" s="5">
        <f>F41</f>
        <v>0</v>
      </c>
      <c r="G40" s="5">
        <f>G41</f>
        <v>68238.850000000006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759000+214000</f>
        <v>973000</v>
      </c>
      <c r="F41" s="5"/>
      <c r="G41" s="5">
        <f>51171.07+17067.78</f>
        <v>68238.850000000006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4225.6000000000004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4225.6</f>
        <v>4225.6000000000004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337</v>
      </c>
      <c r="C45" s="14" t="s">
        <v>147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338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39089400</v>
      </c>
      <c r="F47" s="28">
        <f>F48+F68+F91+F94+F114+F133+F151+F166+F171+F189+F204+F221+F236+F258</f>
        <v>0</v>
      </c>
      <c r="G47" s="28">
        <f>G48+G68+G91+G94+G114+G133+G151+G166+G171+G189+G204+G221+G236+G258+G147+G267</f>
        <v>1482883.9799999997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1997000</v>
      </c>
      <c r="F68" s="7"/>
      <c r="G68" s="36">
        <f>G70+G80+G81</f>
        <v>350400.74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1507000</v>
      </c>
      <c r="F70" s="5">
        <f>F71+F72+F73+F74+F75+F76+F77+F78+F79</f>
        <v>0</v>
      </c>
      <c r="G70" s="1">
        <f>G71+G72+G73+G75+G76+G77</f>
        <v>293094.5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22364.25</f>
        <v>22364.25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10000</v>
      </c>
      <c r="F73" s="5"/>
      <c r="G73" s="1">
        <f>837.75</f>
        <v>837.75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359000</v>
      </c>
      <c r="F75" s="5"/>
      <c r="G75" s="1">
        <f>34116.62</f>
        <v>34116.620000000003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990000</v>
      </c>
      <c r="F76" s="5"/>
      <c r="G76" s="1">
        <f>235775.88</f>
        <v>235775.88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490000</v>
      </c>
      <c r="F81" s="5">
        <f>F82+F83</f>
        <v>0</v>
      </c>
      <c r="G81" s="1">
        <f>G82+G83</f>
        <v>57306.240000000005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415000</v>
      </c>
      <c r="F83" s="5">
        <f>F84+F85+F86+F87+F88+F89+F90</f>
        <v>0</v>
      </c>
      <c r="G83" s="1">
        <f>G84+G85+G86+G87+G88+G89+G90</f>
        <v>57306.240000000005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35864</f>
        <v>35864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175000</v>
      </c>
      <c r="F88" s="5"/>
      <c r="G88" s="1">
        <f>21442.24</f>
        <v>21442.240000000002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0</f>
        <v>0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363</v>
      </c>
      <c r="C133" s="14" t="s">
        <v>364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366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370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371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372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373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374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375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376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13600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13600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13600</v>
      </c>
      <c r="F149" s="5"/>
      <c r="G149" s="5">
        <f>G150</f>
        <v>0</v>
      </c>
    </row>
    <row r="150" spans="1:7">
      <c r="A150" s="17">
        <v>200</v>
      </c>
      <c r="B150" s="20" t="s">
        <v>354</v>
      </c>
      <c r="C150" s="20" t="s">
        <v>108</v>
      </c>
      <c r="D150" s="22"/>
      <c r="E150" s="5">
        <f>13600</f>
        <v>13600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19444300</v>
      </c>
      <c r="F151" s="7">
        <f>F153+F157</f>
        <v>0</v>
      </c>
      <c r="G151" s="7">
        <f>G153+G163</f>
        <v>586885.34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19444300</v>
      </c>
      <c r="F153" s="5">
        <f>F154+F155+F156</f>
        <v>0</v>
      </c>
      <c r="G153" s="5">
        <f>G154+G155+G156</f>
        <v>586885.34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18944300+500000</f>
        <v>19444300</v>
      </c>
      <c r="F155" s="5"/>
      <c r="G155" s="5">
        <f>586885.34</f>
        <v>586885.34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0</f>
        <v>0</v>
      </c>
      <c r="F156" s="5"/>
      <c r="G156" s="5">
        <f>0</f>
        <v>0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100000</v>
      </c>
      <c r="F166" s="7">
        <f>F168</f>
        <v>0</v>
      </c>
      <c r="G166" s="7">
        <f>G168</f>
        <v>100000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100000</v>
      </c>
      <c r="F168" s="5">
        <f>F169+F170</f>
        <v>0</v>
      </c>
      <c r="G168" s="5">
        <f>G169+G170</f>
        <v>100000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100000</f>
        <v>100000</v>
      </c>
      <c r="F170" s="5"/>
      <c r="G170" s="5">
        <f>100000</f>
        <v>100000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132000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132000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132000</f>
        <v>132000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205000</v>
      </c>
      <c r="F189" s="7">
        <f>F191+F194</f>
        <v>0</v>
      </c>
      <c r="G189" s="7">
        <f>G191+G194</f>
        <v>0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155000</v>
      </c>
      <c r="F191" s="5">
        <f>F192+F193</f>
        <v>0</v>
      </c>
      <c r="G191" s="5">
        <f>G192+G193</f>
        <v>0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150000</f>
        <v>150000</v>
      </c>
      <c r="F192" s="5"/>
      <c r="G192" s="5">
        <f>0</f>
        <v>0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5000</f>
        <v>5000</v>
      </c>
      <c r="F193" s="5"/>
      <c r="G193" s="5">
        <f>0</f>
        <v>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50000</v>
      </c>
      <c r="F194" s="5">
        <f>F195+F196</f>
        <v>0</v>
      </c>
      <c r="G194" s="5">
        <f>G195+G196</f>
        <v>0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50000</f>
        <v>50000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0</f>
        <v>0</v>
      </c>
      <c r="F201" s="5"/>
      <c r="G201" s="5">
        <f>0</f>
        <v>0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17072400</v>
      </c>
      <c r="F204" s="7">
        <f>F206+F211</f>
        <v>0</v>
      </c>
      <c r="G204" s="36">
        <f>G206+G211</f>
        <v>390603.31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16938400</v>
      </c>
      <c r="F206" s="5">
        <f>F207+F208+F209+F210</f>
        <v>0</v>
      </c>
      <c r="G206" s="1">
        <f>G207+G208+G209+G210</f>
        <v>306603.31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16821400-84000</f>
        <v>16737400</v>
      </c>
      <c r="F209" s="5"/>
      <c r="G209" s="1">
        <f>273603.31</f>
        <v>273603.31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163000</f>
        <v>163000</v>
      </c>
      <c r="F210" s="5"/>
      <c r="G210" s="1">
        <v>33000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134000</v>
      </c>
      <c r="F211" s="5">
        <f>F212+F213</f>
        <v>0</v>
      </c>
      <c r="G211" s="1">
        <f>G212+G213</f>
        <v>84000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84000</f>
        <v>84000</v>
      </c>
      <c r="F212" s="5"/>
      <c r="G212" s="1">
        <f>84000</f>
        <v>84000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f>30000</f>
        <v>30000</v>
      </c>
      <c r="F218" s="5"/>
      <c r="G218" s="1">
        <f>0</f>
        <v>0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340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>
      <c r="A266" s="17">
        <v>200</v>
      </c>
      <c r="B266" s="20" t="s">
        <v>339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361</v>
      </c>
      <c r="C271" s="21" t="s">
        <v>362</v>
      </c>
      <c r="D271" s="27">
        <f>D272+D275+D278</f>
        <v>0</v>
      </c>
      <c r="E271" s="27">
        <f>E272+E275+E278</f>
        <v>2424834.02</v>
      </c>
      <c r="F271" s="27">
        <f>F272+F275+F278</f>
        <v>0</v>
      </c>
      <c r="G271" s="27">
        <f>G272+G275+G278</f>
        <v>384790.04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484000</v>
      </c>
      <c r="F272" s="5">
        <f>F278</f>
        <v>0</v>
      </c>
      <c r="G272" s="5">
        <f>G273</f>
        <v>118552.47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484000</v>
      </c>
      <c r="F273" s="5">
        <f>F274</f>
        <v>0</v>
      </c>
      <c r="G273" s="5">
        <f>G274</f>
        <v>118552.47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484000</v>
      </c>
      <c r="F274" s="5"/>
      <c r="G274" s="5">
        <f>118552.47</f>
        <v>118552.47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1884334.02</v>
      </c>
      <c r="F275" s="5">
        <f>F281</f>
        <v>0</v>
      </c>
      <c r="G275" s="5">
        <f>G276</f>
        <v>209857.84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1884334.02</v>
      </c>
      <c r="F276" s="5">
        <f>F277</f>
        <v>0</v>
      </c>
      <c r="G276" s="5">
        <f>G277</f>
        <v>209857.84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1884334.02</f>
        <v>1884334.02</v>
      </c>
      <c r="F277" s="5"/>
      <c r="G277" s="5">
        <f>209857.84</f>
        <v>209857.84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37826.370000000003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37826.370000000003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37826.370000000003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37826.37</f>
        <v>37826.370000000003</v>
      </c>
    </row>
    <row r="286" spans="1:7" ht="45.75">
      <c r="A286" s="13">
        <v>200</v>
      </c>
      <c r="B286" s="21" t="s">
        <v>350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45000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45000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45000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45000</f>
        <v>45000</v>
      </c>
    </row>
    <row r="291" spans="1:7" ht="36.75" customHeight="1">
      <c r="A291" s="13">
        <v>200</v>
      </c>
      <c r="B291" s="21" t="s">
        <v>387</v>
      </c>
      <c r="C291" s="21" t="s">
        <v>388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773748.3</v>
      </c>
    </row>
    <row r="292" spans="1:7" ht="15.75" customHeight="1">
      <c r="A292" s="17">
        <v>200</v>
      </c>
      <c r="B292" s="18" t="s">
        <v>389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773748.3</v>
      </c>
    </row>
    <row r="293" spans="1:7" ht="48.75" customHeight="1">
      <c r="A293" s="17">
        <v>200</v>
      </c>
      <c r="B293" s="20" t="s">
        <v>391</v>
      </c>
      <c r="C293" s="20" t="s">
        <v>390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v>773748.3</v>
      </c>
    </row>
    <row r="294" spans="1:7" ht="23.25" hidden="1">
      <c r="A294" s="17">
        <v>200</v>
      </c>
      <c r="B294" s="20" t="s">
        <v>377</v>
      </c>
      <c r="C294" s="20" t="s">
        <v>378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3000000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3000000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3000000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3000000</f>
        <v>3000000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348</v>
      </c>
      <c r="C307" s="21" t="s">
        <v>349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386</v>
      </c>
      <c r="C309" s="20" t="s">
        <v>385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351</v>
      </c>
      <c r="C311" s="20" t="s">
        <v>353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380</v>
      </c>
      <c r="C317" s="21" t="s">
        <v>382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>
      <c r="A318" s="17">
        <v>200</v>
      </c>
      <c r="B318" s="18" t="s">
        <v>379</v>
      </c>
      <c r="C318" s="18" t="s">
        <v>381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383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384</v>
      </c>
      <c r="C320" s="20"/>
      <c r="D320" s="22"/>
      <c r="E320" s="5">
        <v>0</v>
      </c>
      <c r="F320" s="5"/>
      <c r="G320" s="5">
        <f>0</f>
        <v>0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0</f>
        <v>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164000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164000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164000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D332+D336+D339</f>
        <v>0</v>
      </c>
      <c r="E331" s="28">
        <f>E332+E336+E339</f>
        <v>0</v>
      </c>
      <c r="F331" s="28">
        <f>F332+F336+F339</f>
        <v>0</v>
      </c>
      <c r="G331" s="28">
        <f>G332+G336+G339</f>
        <v>0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E334+E335</f>
        <v>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356</v>
      </c>
      <c r="C334" s="20" t="s">
        <v>150</v>
      </c>
      <c r="D334" s="22"/>
      <c r="E334" s="5">
        <f>0</f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278</v>
      </c>
      <c r="C335" s="20" t="s">
        <v>279</v>
      </c>
      <c r="D335" s="22"/>
      <c r="E335" s="5">
        <f>0</f>
        <v>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150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379</v>
      </c>
      <c r="C338" s="20" t="s">
        <v>150</v>
      </c>
      <c r="D338" s="22"/>
      <c r="E338" s="5">
        <v>0</v>
      </c>
      <c r="F338" s="5"/>
      <c r="G338" s="5"/>
    </row>
    <row r="339" spans="1:7" ht="21" customHeight="1">
      <c r="A339" s="17">
        <v>200</v>
      </c>
      <c r="B339" s="18" t="s">
        <v>149</v>
      </c>
      <c r="C339" s="18" t="s">
        <v>147</v>
      </c>
      <c r="D339" s="22">
        <f t="shared" ref="D339:G339" si="6">D340</f>
        <v>0</v>
      </c>
      <c r="E339" s="5">
        <f t="shared" si="6"/>
        <v>0</v>
      </c>
      <c r="F339" s="5">
        <f t="shared" si="6"/>
        <v>0</v>
      </c>
      <c r="G339" s="5">
        <f t="shared" si="6"/>
        <v>0</v>
      </c>
    </row>
    <row r="340" spans="1:7" ht="18" customHeight="1">
      <c r="A340" s="17">
        <v>200</v>
      </c>
      <c r="B340" s="20" t="s">
        <v>132</v>
      </c>
      <c r="C340" s="20" t="s">
        <v>150</v>
      </c>
      <c r="D340" s="22">
        <f>D342</f>
        <v>0</v>
      </c>
      <c r="E340" s="5">
        <f>E342+E341</f>
        <v>0</v>
      </c>
      <c r="F340" s="5">
        <f>F342</f>
        <v>0</v>
      </c>
      <c r="G340" s="5">
        <f>G342+G341</f>
        <v>0</v>
      </c>
    </row>
    <row r="341" spans="1:7" ht="18" customHeight="1">
      <c r="A341" s="17"/>
      <c r="B341" s="20" t="s">
        <v>357</v>
      </c>
      <c r="C341" s="20" t="s">
        <v>150</v>
      </c>
      <c r="D341" s="22"/>
      <c r="E341" s="5">
        <f>0</f>
        <v>0</v>
      </c>
      <c r="F341" s="5"/>
      <c r="G341" s="5">
        <f>0</f>
        <v>0</v>
      </c>
    </row>
    <row r="342" spans="1:7" ht="25.5" customHeight="1">
      <c r="A342" s="17">
        <v>200</v>
      </c>
      <c r="B342" s="20" t="s">
        <v>277</v>
      </c>
      <c r="C342" s="20" t="s">
        <v>279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345</v>
      </c>
      <c r="C343" s="21" t="s">
        <v>346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163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347</v>
      </c>
      <c r="C346" s="20" t="s">
        <v>150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1080934.02</v>
      </c>
      <c r="E347" s="4">
        <f>-[1]Sheet2!$E$6</f>
        <v>-3500000.0000000075</v>
      </c>
      <c r="F347" s="4">
        <f>-[1]Sheet2!$F$6</f>
        <v>145400</v>
      </c>
      <c r="G347" s="4">
        <f>-[1]Sheet2!$G$6</f>
        <v>-446750.71999999974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358</v>
      </c>
      <c r="C351" s="46"/>
      <c r="D351" s="46"/>
      <c r="E351" s="45" t="s">
        <v>359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172</v>
      </c>
      <c r="C353" s="46"/>
      <c r="D353" s="46"/>
      <c r="E353" s="45" t="s">
        <v>360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2022-03-02T07:02:23Z</cp:lastPrinted>
  <dcterms:created xsi:type="dcterms:W3CDTF">2014-08-26T07:56:34Z</dcterms:created>
  <dcterms:modified xsi:type="dcterms:W3CDTF">2022-03-02T08:20:02Z</dcterms:modified>
</cp:coreProperties>
</file>