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59" i="2"/>
  <c r="H54"/>
  <c r="H39"/>
  <c r="H37"/>
  <c r="F112"/>
  <c r="F111"/>
  <c r="F105"/>
  <c r="F119"/>
  <c r="F123"/>
  <c r="F128"/>
  <c r="E128" s="1"/>
  <c r="F120"/>
  <c r="F93"/>
  <c r="F94"/>
  <c r="F82"/>
  <c r="F84"/>
  <c r="F73"/>
  <c r="F59"/>
  <c r="F54"/>
  <c r="F46"/>
  <c r="F39"/>
  <c r="F37"/>
  <c r="F34"/>
  <c r="F30"/>
  <c r="F21"/>
  <c r="F19"/>
  <c r="H134"/>
  <c r="H120"/>
  <c r="H119"/>
  <c r="G119" s="1"/>
  <c r="H20"/>
  <c r="F122"/>
  <c r="G126"/>
  <c r="G124"/>
  <c r="F20"/>
  <c r="H118"/>
  <c r="H18" l="1"/>
  <c r="G99"/>
  <c r="H91"/>
  <c r="F100"/>
  <c r="H74"/>
  <c r="E125"/>
  <c r="F79"/>
  <c r="F127"/>
  <c r="F129"/>
  <c r="F68"/>
  <c r="G127"/>
  <c r="H81" l="1"/>
  <c r="F81"/>
  <c r="H83" l="1"/>
  <c r="H80" s="1"/>
  <c r="H122" l="1"/>
  <c r="H17" l="1"/>
  <c r="E122" l="1"/>
  <c r="G129"/>
  <c r="H78"/>
  <c r="H77" s="1"/>
  <c r="F92"/>
  <c r="G78"/>
  <c r="G77" s="1"/>
  <c r="F78"/>
  <c r="F77" s="1"/>
  <c r="E78"/>
  <c r="E77" s="1"/>
  <c r="E119"/>
  <c r="E124"/>
  <c r="H29"/>
  <c r="G120"/>
  <c r="E127"/>
  <c r="F110"/>
  <c r="F109" s="1"/>
  <c r="F102" s="1"/>
  <c r="H111"/>
  <c r="G123"/>
  <c r="G122" s="1"/>
  <c r="G125"/>
  <c r="H88"/>
  <c r="E129"/>
  <c r="E120"/>
  <c r="E110"/>
  <c r="E109" s="1"/>
  <c r="E99"/>
  <c r="G121" l="1"/>
  <c r="E123"/>
  <c r="H69"/>
  <c r="G69"/>
  <c r="F69"/>
  <c r="E69"/>
  <c r="H131" l="1"/>
  <c r="G131"/>
  <c r="F131"/>
  <c r="E131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7"/>
  <c r="G107"/>
  <c r="G102" s="1"/>
  <c r="H107"/>
  <c r="H102" s="1"/>
  <c r="E107"/>
  <c r="E102" s="1"/>
  <c r="F115"/>
  <c r="F114" s="1"/>
  <c r="G115"/>
  <c r="G114" s="1"/>
  <c r="H115"/>
  <c r="H114" s="1"/>
  <c r="E115"/>
  <c r="E114" s="1"/>
  <c r="F118"/>
  <c r="G118"/>
  <c r="G117" s="1"/>
  <c r="E118"/>
  <c r="F121"/>
  <c r="H121"/>
  <c r="E121"/>
  <c r="F130"/>
  <c r="G130"/>
  <c r="H130"/>
  <c r="E130"/>
  <c r="F136"/>
  <c r="G136"/>
  <c r="H136"/>
  <c r="E136"/>
  <c r="H117" l="1"/>
  <c r="E117"/>
  <c r="H63"/>
  <c r="H16" s="1"/>
  <c r="F117"/>
  <c r="E16"/>
  <c r="G16"/>
  <c r="F16"/>
  <c r="H97"/>
  <c r="G97"/>
  <c r="G96" s="1"/>
  <c r="G95" s="1"/>
  <c r="E97"/>
  <c r="F97"/>
  <c r="H110"/>
  <c r="H109" s="1"/>
  <c r="G110"/>
  <c r="G109" s="1"/>
  <c r="G14" l="1"/>
  <c r="H96"/>
  <c r="F96"/>
  <c r="F95" s="1"/>
  <c r="F14" s="1"/>
  <c r="E96"/>
  <c r="E95" s="1"/>
  <c r="E14" s="1"/>
  <c r="H95" l="1"/>
  <c r="H14" s="1"/>
</calcChain>
</file>

<file path=xl/sharedStrings.xml><?xml version="1.0" encoding="utf-8"?>
<sst xmlns="http://schemas.openxmlformats.org/spreadsheetml/2006/main" count="469" uniqueCount="254">
  <si>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</si>
  <si>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</si>
  <si>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</si>
  <si>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</si>
  <si>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</si>
  <si>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</si>
  <si>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</si>
  <si>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</si>
  <si>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</si>
  <si>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</si>
  <si>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</si>
  <si>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</si>
  <si>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</si>
  <si>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</si>
  <si>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</si>
  <si>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</si>
  <si>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</si>
  <si>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</si>
  <si>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</si>
  <si>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</si>
  <si>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</si>
  <si>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</si>
  <si>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</si>
  <si>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</si>
  <si>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</si>
  <si>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</si>
  <si>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</si>
  <si>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</si>
  <si>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</si>
  <si>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</si>
  <si>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</si>
  <si>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</si>
  <si>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</si>
  <si>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</si>
  <si>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</si>
  <si>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</si>
  <si>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</si>
  <si>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</si>
  <si>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</si>
  <si>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</si>
  <si>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</si>
  <si>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</si>
  <si>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</si>
  <si>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</si>
  <si>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</si>
  <si>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</si>
  <si>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</si>
  <si>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</si>
  <si>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</si>
  <si>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</si>
  <si>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</si>
  <si>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</si>
  <si>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</si>
  <si>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</si>
  <si>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</si>
  <si>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</si>
  <si>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</si>
  <si>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</si>
  <si>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</si>
  <si>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</si>
  <si>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</si>
  <si>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</si>
  <si>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</si>
  <si>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</si>
  <si>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</si>
  <si>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</si>
  <si>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</si>
  <si>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</si>
  <si>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</si>
  <si>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</si>
  <si>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</si>
  <si>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</si>
  <si>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</si>
  <si>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</si>
  <si>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</si>
  <si>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</si>
  <si>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</si>
  <si>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</si>
  <si>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</si>
  <si>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</si>
  <si>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</si>
  <si>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</si>
  <si>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</si>
  <si>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</si>
  <si>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</si>
  <si>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</si>
  <si>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</si>
  <si>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</si>
  <si>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</si>
  <si>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</si>
  <si>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</si>
  <si>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</si>
  <si>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</si>
  <si>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</si>
  <si>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</si>
  <si>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</si>
  <si>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</si>
  <si>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</si>
  <si>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</si>
  <si>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</si>
  <si>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</si>
  <si>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</si>
  <si>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</si>
  <si>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</si>
  <si>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</si>
  <si>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</si>
  <si>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</si>
  <si>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</si>
  <si>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</si>
  <si>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</si>
  <si>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</si>
  <si>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</si>
  <si>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</si>
  <si>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</si>
  <si>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</si>
  <si>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</si>
  <si>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</si>
  <si>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</si>
  <si>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</si>
  <si>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</si>
  <si>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</si>
  <si>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</si>
  <si>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</si>
  <si>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</si>
  <si>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</si>
  <si>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</si>
  <si>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</si>
  <si>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</si>
  <si>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</si>
  <si>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</si>
  <si>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</si>
  <si>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</si>
  <si>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</si>
  <si>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</si>
  <si>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</si>
  <si>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</si>
  <si>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</si>
  <si>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</si>
  <si>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</si>
  <si>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</si>
  <si>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</si>
  <si>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</si>
  <si>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</si>
  <si>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</si>
  <si>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</si>
  <si>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</si>
  <si>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</si>
  <si>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</si>
  <si>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</si>
  <si>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</si>
  <si>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</si>
  <si>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</si>
  <si>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</si>
  <si>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</si>
  <si>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</si>
  <si>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</si>
  <si>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</si>
  <si>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</si>
  <si>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</si>
  <si>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</si>
  <si>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</si>
  <si>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</si>
  <si>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</si>
  <si>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</si>
  <si>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</si>
  <si>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</si>
  <si>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</si>
  <si>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</si>
  <si>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</si>
  <si>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</si>
  <si>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</si>
  <si>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</si>
  <si>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</si>
  <si>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</si>
  <si>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</si>
  <si>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</si>
  <si>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</si>
  <si>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</si>
  <si>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</si>
  <si>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</si>
  <si>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</si>
  <si>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</si>
  <si>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</si>
  <si>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</si>
  <si>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</si>
  <si>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</si>
  <si>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</si>
  <si>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</si>
  <si>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</si>
  <si>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</si>
  <si>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</si>
  <si>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</si>
  <si>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</si>
  <si>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</si>
  <si>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</si>
  <si>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</si>
  <si>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</si>
  <si>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</si>
  <si>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</si>
  <si>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</si>
  <si>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</si>
  <si>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</si>
  <si>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</si>
  <si>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</si>
  <si>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</si>
  <si>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</si>
  <si>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</si>
  <si>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</si>
  <si>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</si>
  <si>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</si>
  <si>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</si>
  <si>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</si>
  <si>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</si>
  <si>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</si>
  <si>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</si>
  <si>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</si>
  <si>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</si>
  <si>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</si>
  <si>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</si>
  <si>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</si>
  <si>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</si>
  <si>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</si>
  <si>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</si>
  <si>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</si>
  <si>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</si>
  <si>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</si>
  <si>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</si>
  <si>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</si>
  <si>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</si>
  <si>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</si>
  <si>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</si>
  <si>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</si>
  <si>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</si>
  <si>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</si>
  <si>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</si>
  <si>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</si>
  <si>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</si>
  <si>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</si>
  <si>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</si>
  <si>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</si>
  <si>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</si>
  <si>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</si>
  <si>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</si>
  <si>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</si>
  <si>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</si>
  <si>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</si>
  <si>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 на приобретение контейнеров</t>
  </si>
  <si>
    <t xml:space="preserve">межбюджетные трансферты </t>
  </si>
  <si>
    <t>на 01.02.2022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</si>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</sst>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7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2" fontId="27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B1" zoomScaleNormal="100" workbookViewId="0">
      <selection activeCell="H47" sqref="H47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0" t="s">
        <v>160</v>
      </c>
      <c r="D2" s="91"/>
      <c r="E2" s="91"/>
      <c r="F2" s="91"/>
      <c r="G2" s="91"/>
      <c r="H2" s="81"/>
      <c r="I2" s="9"/>
    </row>
    <row r="3" spans="1:11" ht="13.5" customHeight="1">
      <c r="C3" s="105" t="s">
        <v>248</v>
      </c>
      <c r="D3" s="105"/>
      <c r="E3" s="105"/>
      <c r="F3" s="105"/>
      <c r="G3" s="10"/>
      <c r="H3" s="82"/>
    </row>
    <row r="4" spans="1:11" ht="12.75" customHeight="1">
      <c r="A4" s="104" t="s">
        <v>161</v>
      </c>
      <c r="B4" s="104"/>
      <c r="C4" s="106" t="s">
        <v>202</v>
      </c>
      <c r="D4" s="106"/>
      <c r="E4" s="106"/>
      <c r="F4" s="106"/>
      <c r="G4" s="11"/>
      <c r="H4" s="82"/>
    </row>
    <row r="5" spans="1:11" ht="15.75" hidden="1" customHeight="1">
      <c r="C5" s="12"/>
      <c r="D5" s="92" t="s">
        <v>0</v>
      </c>
      <c r="E5" s="92"/>
      <c r="F5" s="92"/>
      <c r="G5" s="11"/>
      <c r="H5" s="82"/>
    </row>
    <row r="6" spans="1:11" ht="15.75" hidden="1" customHeight="1">
      <c r="C6" s="12"/>
      <c r="D6" s="93" t="s">
        <v>1</v>
      </c>
      <c r="E6" s="93"/>
      <c r="F6" s="93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4" t="s">
        <v>2</v>
      </c>
      <c r="B8" s="104"/>
      <c r="C8" s="12"/>
      <c r="D8" s="12"/>
      <c r="E8" s="12"/>
      <c r="F8" s="16"/>
      <c r="G8" s="11"/>
      <c r="H8" s="82"/>
    </row>
    <row r="9" spans="1:11" ht="14.1" customHeight="1">
      <c r="C9" s="94" t="s">
        <v>162</v>
      </c>
      <c r="D9" s="94"/>
      <c r="E9" s="94"/>
      <c r="F9" s="94"/>
      <c r="G9" s="94"/>
      <c r="H9" s="94"/>
      <c r="I9" s="17"/>
    </row>
    <row r="10" spans="1:11" ht="12.95" customHeight="1">
      <c r="A10" s="102" t="s">
        <v>4</v>
      </c>
      <c r="B10" s="102" t="s">
        <v>5</v>
      </c>
      <c r="C10" s="95" t="s">
        <v>3</v>
      </c>
      <c r="D10" s="97" t="s">
        <v>4</v>
      </c>
      <c r="E10" s="97" t="s">
        <v>163</v>
      </c>
      <c r="F10" s="100" t="s">
        <v>216</v>
      </c>
      <c r="G10" s="97" t="s">
        <v>164</v>
      </c>
      <c r="H10" s="100" t="s">
        <v>165</v>
      </c>
      <c r="I10" s="18"/>
    </row>
    <row r="11" spans="1:11" ht="12" customHeight="1">
      <c r="A11" s="103"/>
      <c r="B11" s="103"/>
      <c r="C11" s="96"/>
      <c r="D11" s="98"/>
      <c r="E11" s="98"/>
      <c r="F11" s="101"/>
      <c r="G11" s="98"/>
      <c r="H11" s="101"/>
      <c r="I11" s="19"/>
    </row>
    <row r="12" spans="1:11" ht="27.75" customHeight="1">
      <c r="A12" s="103"/>
      <c r="B12" s="103"/>
      <c r="C12" s="96"/>
      <c r="D12" s="99"/>
      <c r="E12" s="99"/>
      <c r="F12" s="101"/>
      <c r="G12" s="99"/>
      <c r="H12" s="101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1082934.02</v>
      </c>
      <c r="F14" s="29">
        <f>F16+F95</f>
        <v>51852434.019999996</v>
      </c>
      <c r="G14" s="30">
        <f>G16+G95</f>
        <v>0</v>
      </c>
      <c r="H14" s="30">
        <f>H16+H95</f>
        <v>940025.82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19349000</v>
      </c>
      <c r="G16" s="45">
        <f>G17+G22+G28+G32+G40+G43+G55+G63+G76+G86</f>
        <v>0</v>
      </c>
      <c r="H16" s="45">
        <f>H17+H22+H28+H32+H40+H43+H55+H63+H76+H86</f>
        <v>940025.82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335938.07999999996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</f>
        <v>335938.07999999996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v>335103.23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f>0</f>
        <v>0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v>834.85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2144000</v>
      </c>
      <c r="G22" s="51">
        <f>G23</f>
        <v>0</v>
      </c>
      <c r="H22" s="51">
        <f>H23</f>
        <v>200872.65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2144000</v>
      </c>
      <c r="G23" s="57">
        <f>G24+G25+G26+G27</f>
        <v>0</v>
      </c>
      <c r="H23" s="57">
        <f>H24+H25+H26+H27</f>
        <v>200872.65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920000</v>
      </c>
      <c r="G24" s="63"/>
      <c r="H24" s="63">
        <v>92291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543.14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1217000</v>
      </c>
      <c r="G26" s="63"/>
      <c r="H26" s="63">
        <v>114187.21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-6148.7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47000</v>
      </c>
      <c r="G28" s="51">
        <f>G29</f>
        <v>0</v>
      </c>
      <c r="H28" s="51">
        <f>H29</f>
        <v>33260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47000</v>
      </c>
      <c r="G29" s="57">
        <f>G30+G31</f>
        <v>0</v>
      </c>
      <c r="H29" s="57">
        <f>H30</f>
        <v>33260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47000</f>
        <v>47000</v>
      </c>
      <c r="G30" s="63"/>
      <c r="H30" s="63">
        <v>33260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7958000</v>
      </c>
      <c r="G32" s="51">
        <f>G33+G35</f>
        <v>0</v>
      </c>
      <c r="H32" s="51">
        <f>H33+H35</f>
        <v>94239.13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850000</v>
      </c>
      <c r="G33" s="57">
        <f>G34</f>
        <v>0</v>
      </c>
      <c r="H33" s="57">
        <f>H34</f>
        <v>25071.82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850000</f>
        <v>850000</v>
      </c>
      <c r="G34" s="63"/>
      <c r="H34" s="63">
        <v>25071.82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7108000</v>
      </c>
      <c r="G35" s="57">
        <f>G36+G38</f>
        <v>0</v>
      </c>
      <c r="H35" s="57">
        <f>H36+H38</f>
        <v>69167.31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4120000</v>
      </c>
      <c r="G36" s="68">
        <f>G37</f>
        <v>0</v>
      </c>
      <c r="H36" s="68">
        <f>H37</f>
        <v>41014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4120000</f>
        <v>4120000</v>
      </c>
      <c r="G37" s="63"/>
      <c r="H37" s="63">
        <f>41014</f>
        <v>41014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2988000</v>
      </c>
      <c r="G38" s="68">
        <f>G39</f>
        <v>0</v>
      </c>
      <c r="H38" s="68">
        <f>H39</f>
        <v>28153.31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2988000</f>
        <v>2988000</v>
      </c>
      <c r="G39" s="63"/>
      <c r="H39" s="63">
        <f>28153.31</f>
        <v>28153.31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1550000</v>
      </c>
      <c r="G43" s="51">
        <f>G44+G49+G52</f>
        <v>0</v>
      </c>
      <c r="H43" s="51">
        <f>H44+H49+H52</f>
        <v>273315.95999999996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265220.36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265220.36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265220.36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350000</v>
      </c>
      <c r="G52" s="57">
        <f t="shared" si="2"/>
        <v>0</v>
      </c>
      <c r="H52" s="57">
        <f t="shared" si="2"/>
        <v>8095.6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350000</v>
      </c>
      <c r="G53" s="68">
        <f t="shared" si="2"/>
        <v>0</v>
      </c>
      <c r="H53" s="68">
        <f t="shared" si="2"/>
        <v>8095.6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350000</f>
        <v>350000</v>
      </c>
      <c r="G54" s="63"/>
      <c r="H54" s="63">
        <f>8095.6</f>
        <v>8095.6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2400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2400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2400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2400</f>
        <v>2400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0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0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0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0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>
        <v>0</v>
      </c>
      <c r="G75" s="63"/>
      <c r="H75" s="63">
        <v>0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0</v>
      </c>
      <c r="I76" s="31"/>
    </row>
    <row r="77" spans="1:9">
      <c r="A77" s="1" t="s">
        <v>9</v>
      </c>
      <c r="B77" s="2" t="s">
        <v>224</v>
      </c>
      <c r="C77" s="3" t="s">
        <v>225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226</v>
      </c>
      <c r="C78" s="3" t="s">
        <v>227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228</v>
      </c>
      <c r="C79" s="3" t="s">
        <v>229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221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0</v>
      </c>
      <c r="I80" s="31"/>
    </row>
    <row r="81" spans="1:9" ht="57">
      <c r="A81" s="64"/>
      <c r="B81" s="71" t="s">
        <v>230</v>
      </c>
      <c r="C81" s="77" t="s">
        <v>241</v>
      </c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 ht="57">
      <c r="A82" s="64"/>
      <c r="B82" s="2" t="s">
        <v>231</v>
      </c>
      <c r="C82" s="60" t="s">
        <v>223</v>
      </c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219</v>
      </c>
      <c r="C83" s="77" t="s">
        <v>222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0</v>
      </c>
      <c r="I83" s="31"/>
    </row>
    <row r="84" spans="1:9" ht="57">
      <c r="A84" s="58" t="s">
        <v>9</v>
      </c>
      <c r="B84" s="2" t="s">
        <v>220</v>
      </c>
      <c r="C84" s="60" t="s">
        <v>223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75000</v>
      </c>
      <c r="G86" s="51">
        <f>G87+G90</f>
        <v>0</v>
      </c>
      <c r="H86" s="51">
        <f>H87+H90</f>
        <v>0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75000</v>
      </c>
      <c r="G90" s="57">
        <f>G91</f>
        <v>0</v>
      </c>
      <c r="H90" s="57">
        <f>H91</f>
        <v>0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75000</v>
      </c>
      <c r="G91" s="68">
        <f>G92+G93+G94</f>
        <v>0</v>
      </c>
      <c r="H91" s="68">
        <f>H92+H93+H94</f>
        <v>0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0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25000</f>
        <v>25000</v>
      </c>
      <c r="G94" s="63"/>
      <c r="H94" s="63">
        <v>0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E96+E130+E136</f>
        <v>1082934.02</v>
      </c>
      <c r="F95" s="45">
        <f>F96+F130+F136</f>
        <v>32503434.02</v>
      </c>
      <c r="G95" s="45">
        <f t="shared" ref="G95" si="8">G96+G130+G136</f>
        <v>0</v>
      </c>
      <c r="H95" s="45">
        <f>H96+H130+H136+H134</f>
        <v>0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E97+E102+E114+E117</f>
        <v>1082934.02</v>
      </c>
      <c r="F96" s="45">
        <f>F97+F102+F114+F117</f>
        <v>31634434.02</v>
      </c>
      <c r="G96" s="45">
        <f>G97+G102+G114+G117</f>
        <v>0</v>
      </c>
      <c r="H96" s="45">
        <f>H97+H102+H114+H117+H109</f>
        <v>0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872000</v>
      </c>
      <c r="F97" s="45">
        <f t="shared" ref="F97:H97" si="9">F98+F100</f>
        <v>872000</v>
      </c>
      <c r="G97" s="45">
        <f t="shared" si="9"/>
        <v>0</v>
      </c>
      <c r="H97" s="45">
        <f t="shared" si="9"/>
        <v>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872000</v>
      </c>
      <c r="F98" s="68">
        <f t="shared" ref="F98:H98" si="10">F99</f>
        <v>872000</v>
      </c>
      <c r="G98" s="68">
        <f t="shared" si="10"/>
        <v>0</v>
      </c>
      <c r="H98" s="68">
        <f t="shared" si="10"/>
        <v>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872000</v>
      </c>
      <c r="F99" s="63">
        <v>872000</v>
      </c>
      <c r="G99" s="63">
        <f>H99</f>
        <v>0</v>
      </c>
      <c r="H99" s="63">
        <v>0</v>
      </c>
      <c r="I99" s="31"/>
    </row>
    <row r="100" spans="1:9" ht="34.5">
      <c r="A100" s="58" t="s">
        <v>9</v>
      </c>
      <c r="B100" s="87" t="s">
        <v>238</v>
      </c>
      <c r="C100" s="60" t="s">
        <v>236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87" t="s">
        <v>239</v>
      </c>
      <c r="C101" s="60" t="s">
        <v>237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E1179+E107</f>
        <v>0</v>
      </c>
      <c r="F102" s="45">
        <f>F109+F105+F107+F103</f>
        <v>30317700</v>
      </c>
      <c r="G102" s="45">
        <f>G1179+G107</f>
        <v>0</v>
      </c>
      <c r="H102" s="45">
        <f>H1179+H107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56.25" customHeight="1">
      <c r="A105" s="58"/>
      <c r="B105" s="59" t="s">
        <v>249</v>
      </c>
      <c r="C105" s="60" t="s">
        <v>251</v>
      </c>
      <c r="D105" s="61"/>
      <c r="E105" s="62"/>
      <c r="F105" s="63">
        <f>F106</f>
        <v>16800300</v>
      </c>
      <c r="G105" s="63"/>
      <c r="H105" s="63"/>
      <c r="I105" s="31"/>
    </row>
    <row r="106" spans="1:9" ht="68.25" customHeight="1">
      <c r="A106" s="58"/>
      <c r="B106" s="59" t="s">
        <v>250</v>
      </c>
      <c r="C106" s="60" t="s">
        <v>251</v>
      </c>
      <c r="D106" s="61"/>
      <c r="E106" s="62"/>
      <c r="F106" s="63">
        <v>16800300</v>
      </c>
      <c r="G106" s="63"/>
      <c r="H106" s="63"/>
      <c r="I106" s="31"/>
    </row>
    <row r="107" spans="1:9" ht="34.5" customHeight="1">
      <c r="A107" s="58" t="s">
        <v>9</v>
      </c>
      <c r="B107" s="59" t="s">
        <v>181</v>
      </c>
      <c r="C107" s="60" t="s">
        <v>142</v>
      </c>
      <c r="D107" s="61" t="s">
        <v>9</v>
      </c>
      <c r="E107" s="62">
        <f>E108</f>
        <v>0</v>
      </c>
      <c r="F107" s="68">
        <f t="shared" ref="F107:H107" si="13">F108</f>
        <v>8367400</v>
      </c>
      <c r="G107" s="68">
        <f t="shared" si="13"/>
        <v>0</v>
      </c>
      <c r="H107" s="68">
        <f t="shared" si="13"/>
        <v>0</v>
      </c>
      <c r="I107" s="31"/>
    </row>
    <row r="108" spans="1:9" ht="45.75">
      <c r="A108" s="58" t="s">
        <v>9</v>
      </c>
      <c r="B108" s="59" t="s">
        <v>180</v>
      </c>
      <c r="C108" s="60" t="s">
        <v>143</v>
      </c>
      <c r="D108" s="61" t="s">
        <v>9</v>
      </c>
      <c r="E108" s="62"/>
      <c r="F108" s="63">
        <v>8367400</v>
      </c>
      <c r="G108" s="63"/>
      <c r="H108" s="63"/>
      <c r="I108" s="31"/>
    </row>
    <row r="109" spans="1:9">
      <c r="A109" s="40" t="s">
        <v>9</v>
      </c>
      <c r="B109" s="41" t="s">
        <v>184</v>
      </c>
      <c r="C109" s="42" t="s">
        <v>207</v>
      </c>
      <c r="D109" s="43" t="s">
        <v>9</v>
      </c>
      <c r="E109" s="44">
        <f>E110</f>
        <v>0</v>
      </c>
      <c r="F109" s="45">
        <f>F110</f>
        <v>5150000</v>
      </c>
      <c r="G109" s="45">
        <f t="shared" ref="G109:H109" si="14">G110</f>
        <v>0</v>
      </c>
      <c r="H109" s="45">
        <f t="shared" si="14"/>
        <v>0</v>
      </c>
      <c r="I109" s="31"/>
    </row>
    <row r="110" spans="1:9">
      <c r="A110" s="58" t="s">
        <v>9</v>
      </c>
      <c r="B110" s="59" t="s">
        <v>204</v>
      </c>
      <c r="C110" s="60" t="s">
        <v>206</v>
      </c>
      <c r="D110" s="61" t="s">
        <v>9</v>
      </c>
      <c r="E110" s="62">
        <f>E111</f>
        <v>0</v>
      </c>
      <c r="F110" s="68">
        <f t="shared" ref="F110:H110" si="15">F111</f>
        <v>5150000</v>
      </c>
      <c r="G110" s="68">
        <f t="shared" si="15"/>
        <v>0</v>
      </c>
      <c r="H110" s="68">
        <f t="shared" si="15"/>
        <v>0</v>
      </c>
      <c r="I110" s="31"/>
    </row>
    <row r="111" spans="1:9" ht="34.5">
      <c r="A111" s="58" t="s">
        <v>9</v>
      </c>
      <c r="B111" s="59" t="s">
        <v>205</v>
      </c>
      <c r="C111" s="60" t="s">
        <v>208</v>
      </c>
      <c r="D111" s="61" t="s">
        <v>9</v>
      </c>
      <c r="E111" s="62"/>
      <c r="F111" s="68">
        <f>F112+F113</f>
        <v>5150000</v>
      </c>
      <c r="G111" s="68"/>
      <c r="H111" s="74">
        <f>H112+H113</f>
        <v>0</v>
      </c>
      <c r="I111" s="31"/>
    </row>
    <row r="112" spans="1:9">
      <c r="A112" s="58"/>
      <c r="B112" s="59"/>
      <c r="C112" s="60" t="s">
        <v>252</v>
      </c>
      <c r="D112" s="61"/>
      <c r="E112" s="62"/>
      <c r="F112" s="68">
        <f>3000000</f>
        <v>3000000</v>
      </c>
      <c r="G112" s="68"/>
      <c r="H112" s="74"/>
      <c r="I112" s="31"/>
    </row>
    <row r="113" spans="1:9">
      <c r="A113" s="58"/>
      <c r="B113" s="59"/>
      <c r="C113" s="60" t="s">
        <v>253</v>
      </c>
      <c r="D113" s="61"/>
      <c r="E113" s="62"/>
      <c r="F113" s="68">
        <v>2150000</v>
      </c>
      <c r="G113" s="68"/>
      <c r="H113" s="74"/>
      <c r="I113" s="31"/>
    </row>
    <row r="114" spans="1:9" ht="23.25">
      <c r="A114" s="40" t="s">
        <v>9</v>
      </c>
      <c r="B114" s="41" t="s">
        <v>179</v>
      </c>
      <c r="C114" s="42" t="s">
        <v>144</v>
      </c>
      <c r="D114" s="43" t="s">
        <v>9</v>
      </c>
      <c r="E114" s="44">
        <f>E115</f>
        <v>0</v>
      </c>
      <c r="F114" s="45">
        <f t="shared" ref="F114:H114" si="16">F115</f>
        <v>233800</v>
      </c>
      <c r="G114" s="45">
        <f t="shared" si="16"/>
        <v>0</v>
      </c>
      <c r="H114" s="45">
        <f t="shared" si="16"/>
        <v>0</v>
      </c>
      <c r="I114" s="31"/>
    </row>
    <row r="115" spans="1:9" ht="23.25">
      <c r="A115" s="58" t="s">
        <v>9</v>
      </c>
      <c r="B115" s="59" t="s">
        <v>178</v>
      </c>
      <c r="C115" s="60" t="s">
        <v>145</v>
      </c>
      <c r="D115" s="61" t="s">
        <v>9</v>
      </c>
      <c r="E115" s="62">
        <f>E116</f>
        <v>0</v>
      </c>
      <c r="F115" s="68">
        <f t="shared" ref="F115:H115" si="17">F116</f>
        <v>233800</v>
      </c>
      <c r="G115" s="68">
        <f t="shared" si="17"/>
        <v>0</v>
      </c>
      <c r="H115" s="68">
        <f t="shared" si="17"/>
        <v>0</v>
      </c>
      <c r="I115" s="31"/>
    </row>
    <row r="116" spans="1:9" ht="34.5">
      <c r="A116" s="58" t="s">
        <v>9</v>
      </c>
      <c r="B116" s="59" t="s">
        <v>177</v>
      </c>
      <c r="C116" s="60" t="s">
        <v>146</v>
      </c>
      <c r="D116" s="61" t="s">
        <v>9</v>
      </c>
      <c r="E116" s="62"/>
      <c r="F116" s="63">
        <v>233800</v>
      </c>
      <c r="G116" s="63"/>
      <c r="H116" s="63">
        <v>0</v>
      </c>
      <c r="I116" s="31"/>
    </row>
    <row r="117" spans="1:9" ht="23.25" customHeight="1">
      <c r="A117" s="40" t="s">
        <v>9</v>
      </c>
      <c r="B117" s="41" t="s">
        <v>176</v>
      </c>
      <c r="C117" s="42" t="s">
        <v>147</v>
      </c>
      <c r="D117" s="43" t="s">
        <v>9</v>
      </c>
      <c r="E117" s="44">
        <f>E118+E121+E120</f>
        <v>210934.02</v>
      </c>
      <c r="F117" s="45">
        <f>F118+F121+F120</f>
        <v>210934.02</v>
      </c>
      <c r="G117" s="45">
        <f>G118+G121+G120</f>
        <v>0</v>
      </c>
      <c r="H117" s="45">
        <f>H118+H121+H120</f>
        <v>0</v>
      </c>
      <c r="I117" s="31"/>
    </row>
    <row r="118" spans="1:9" ht="34.5">
      <c r="A118" s="58" t="s">
        <v>9</v>
      </c>
      <c r="B118" s="59" t="s">
        <v>175</v>
      </c>
      <c r="C118" s="60" t="s">
        <v>148</v>
      </c>
      <c r="D118" s="61" t="s">
        <v>9</v>
      </c>
      <c r="E118" s="62">
        <f>E119</f>
        <v>0</v>
      </c>
      <c r="F118" s="68">
        <f t="shared" ref="F118:G118" si="18">F119</f>
        <v>0</v>
      </c>
      <c r="G118" s="68">
        <f t="shared" si="18"/>
        <v>0</v>
      </c>
      <c r="H118" s="68">
        <f>H119</f>
        <v>0</v>
      </c>
      <c r="I118" s="31"/>
    </row>
    <row r="119" spans="1:9" ht="45.75">
      <c r="A119" s="58" t="s">
        <v>9</v>
      </c>
      <c r="B119" s="59" t="s">
        <v>174</v>
      </c>
      <c r="C119" s="60" t="s">
        <v>149</v>
      </c>
      <c r="D119" s="61" t="s">
        <v>9</v>
      </c>
      <c r="E119" s="62">
        <f>F119</f>
        <v>0</v>
      </c>
      <c r="F119" s="63">
        <f>0</f>
        <v>0</v>
      </c>
      <c r="G119" s="63">
        <f>H119</f>
        <v>0</v>
      </c>
      <c r="H119" s="63">
        <f>0</f>
        <v>0</v>
      </c>
      <c r="I119" s="31"/>
    </row>
    <row r="120" spans="1:9" ht="49.5" customHeight="1">
      <c r="A120" s="58"/>
      <c r="B120" s="59" t="s">
        <v>212</v>
      </c>
      <c r="C120" s="60" t="s">
        <v>213</v>
      </c>
      <c r="D120" s="61"/>
      <c r="E120" s="62">
        <f>F120</f>
        <v>0</v>
      </c>
      <c r="F120" s="63">
        <f>0</f>
        <v>0</v>
      </c>
      <c r="G120" s="63">
        <f>H120</f>
        <v>0</v>
      </c>
      <c r="H120" s="63">
        <f>0</f>
        <v>0</v>
      </c>
      <c r="I120" s="31"/>
    </row>
    <row r="121" spans="1:9">
      <c r="A121" s="58" t="s">
        <v>9</v>
      </c>
      <c r="B121" s="59" t="s">
        <v>173</v>
      </c>
      <c r="C121" s="60" t="s">
        <v>150</v>
      </c>
      <c r="D121" s="61" t="s">
        <v>9</v>
      </c>
      <c r="E121" s="62">
        <f>E122</f>
        <v>210934.02</v>
      </c>
      <c r="F121" s="68">
        <f t="shared" ref="F121:H121" si="19">F122</f>
        <v>210934.02</v>
      </c>
      <c r="G121" s="68">
        <f>G122</f>
        <v>0</v>
      </c>
      <c r="H121" s="68">
        <f t="shared" si="19"/>
        <v>0</v>
      </c>
      <c r="I121" s="31"/>
    </row>
    <row r="122" spans="1:9" ht="23.25">
      <c r="A122" s="58" t="s">
        <v>9</v>
      </c>
      <c r="B122" s="59" t="s">
        <v>172</v>
      </c>
      <c r="C122" s="60" t="s">
        <v>151</v>
      </c>
      <c r="D122" s="61" t="s">
        <v>9</v>
      </c>
      <c r="E122" s="62">
        <f>F122</f>
        <v>210934.02</v>
      </c>
      <c r="F122" s="68">
        <f>F123+F124+F125+F126+F129+F127+F128</f>
        <v>210934.02</v>
      </c>
      <c r="G122" s="68">
        <f>G123+G129+G124+G125+G126+G127+G128</f>
        <v>0</v>
      </c>
      <c r="H122" s="68">
        <f>H123+H125+H124+H129+H126+H127+H128</f>
        <v>0</v>
      </c>
      <c r="I122" s="31"/>
    </row>
    <row r="123" spans="1:9" ht="22.5" customHeight="1">
      <c r="A123" s="58"/>
      <c r="B123" s="59"/>
      <c r="C123" s="60" t="s">
        <v>203</v>
      </c>
      <c r="D123" s="61"/>
      <c r="E123" s="62">
        <f t="shared" ref="E123:E129" si="20">F123</f>
        <v>13600</v>
      </c>
      <c r="F123" s="63">
        <f>13600</f>
        <v>13600</v>
      </c>
      <c r="G123" s="63">
        <f t="shared" ref="G123:G125" si="21">H123</f>
        <v>0</v>
      </c>
      <c r="H123" s="63">
        <v>0</v>
      </c>
      <c r="I123" s="31"/>
    </row>
    <row r="124" spans="1:9" ht="24" hidden="1" customHeight="1">
      <c r="A124" s="58"/>
      <c r="B124" s="59"/>
      <c r="C124" s="60" t="s">
        <v>246</v>
      </c>
      <c r="D124" s="61"/>
      <c r="E124" s="62">
        <f t="shared" si="20"/>
        <v>0</v>
      </c>
      <c r="F124" s="63">
        <v>0</v>
      </c>
      <c r="G124" s="63">
        <f>H124</f>
        <v>0</v>
      </c>
      <c r="H124" s="63">
        <v>0</v>
      </c>
      <c r="I124" s="31"/>
    </row>
    <row r="125" spans="1:9">
      <c r="A125" s="58"/>
      <c r="B125" s="59"/>
      <c r="C125" s="60" t="s">
        <v>215</v>
      </c>
      <c r="D125" s="61"/>
      <c r="E125" s="62">
        <f>F125</f>
        <v>197334.02</v>
      </c>
      <c r="F125" s="63">
        <v>197334.02</v>
      </c>
      <c r="G125" s="63">
        <f t="shared" si="21"/>
        <v>0</v>
      </c>
      <c r="H125" s="63">
        <v>0</v>
      </c>
      <c r="I125" s="31"/>
    </row>
    <row r="126" spans="1:9" hidden="1">
      <c r="A126" s="58"/>
      <c r="B126" s="59"/>
      <c r="C126" s="60" t="s">
        <v>247</v>
      </c>
      <c r="D126" s="61"/>
      <c r="E126" s="89"/>
      <c r="F126" s="63"/>
      <c r="G126" s="63">
        <f>H126</f>
        <v>0</v>
      </c>
      <c r="H126" s="63"/>
      <c r="I126" s="31"/>
    </row>
    <row r="127" spans="1:9" hidden="1">
      <c r="A127" s="58"/>
      <c r="B127" s="59"/>
      <c r="C127" s="60" t="s">
        <v>217</v>
      </c>
      <c r="D127" s="61"/>
      <c r="E127" s="62">
        <f>F127</f>
        <v>0</v>
      </c>
      <c r="F127" s="63">
        <f>0</f>
        <v>0</v>
      </c>
      <c r="G127" s="63">
        <f>H127</f>
        <v>0</v>
      </c>
      <c r="H127" s="63">
        <v>0</v>
      </c>
      <c r="I127" s="31"/>
    </row>
    <row r="128" spans="1:9" ht="24.75" hidden="1">
      <c r="A128" s="58"/>
      <c r="B128" s="59"/>
      <c r="C128" s="88" t="s">
        <v>240</v>
      </c>
      <c r="D128" s="85"/>
      <c r="E128" s="62">
        <f>F128</f>
        <v>0</v>
      </c>
      <c r="F128" s="63">
        <f>0</f>
        <v>0</v>
      </c>
      <c r="G128" s="63">
        <v>0</v>
      </c>
      <c r="H128" s="63">
        <v>0</v>
      </c>
      <c r="I128" s="31"/>
    </row>
    <row r="129" spans="1:9" hidden="1">
      <c r="A129" s="58"/>
      <c r="B129" s="59"/>
      <c r="C129" s="60" t="s">
        <v>218</v>
      </c>
      <c r="D129" s="61"/>
      <c r="E129" s="62">
        <f t="shared" si="20"/>
        <v>0</v>
      </c>
      <c r="F129" s="63">
        <f>0</f>
        <v>0</v>
      </c>
      <c r="G129" s="63">
        <f>H129</f>
        <v>0</v>
      </c>
      <c r="H129" s="63"/>
      <c r="I129" s="31"/>
    </row>
    <row r="130" spans="1:9">
      <c r="A130" s="46" t="s">
        <v>9</v>
      </c>
      <c r="B130" s="47" t="s">
        <v>153</v>
      </c>
      <c r="C130" s="48" t="s">
        <v>152</v>
      </c>
      <c r="D130" s="49" t="s">
        <v>9</v>
      </c>
      <c r="E130" s="50">
        <f>E131</f>
        <v>0</v>
      </c>
      <c r="F130" s="51">
        <f t="shared" ref="F130:H130" si="22">F131</f>
        <v>869000</v>
      </c>
      <c r="G130" s="51">
        <f t="shared" si="22"/>
        <v>0</v>
      </c>
      <c r="H130" s="51">
        <f t="shared" si="22"/>
        <v>0</v>
      </c>
      <c r="I130" s="31"/>
    </row>
    <row r="131" spans="1:9" ht="23.25">
      <c r="A131" s="52" t="s">
        <v>9</v>
      </c>
      <c r="B131" s="53" t="s">
        <v>167</v>
      </c>
      <c r="C131" s="54" t="s">
        <v>154</v>
      </c>
      <c r="D131" s="55" t="s">
        <v>9</v>
      </c>
      <c r="E131" s="56">
        <f>E132+E133</f>
        <v>0</v>
      </c>
      <c r="F131" s="57">
        <f>F132+F133</f>
        <v>869000</v>
      </c>
      <c r="G131" s="57">
        <f>G132+G133</f>
        <v>0</v>
      </c>
      <c r="H131" s="57">
        <f>H132+H133</f>
        <v>0</v>
      </c>
      <c r="I131" s="31"/>
    </row>
    <row r="132" spans="1:9" ht="34.5">
      <c r="A132" s="58" t="s">
        <v>9</v>
      </c>
      <c r="B132" s="59" t="s">
        <v>168</v>
      </c>
      <c r="C132" s="60" t="s">
        <v>155</v>
      </c>
      <c r="D132" s="61" t="s">
        <v>9</v>
      </c>
      <c r="E132" s="62"/>
      <c r="F132" s="63">
        <v>69000</v>
      </c>
      <c r="G132" s="63"/>
      <c r="H132" s="63">
        <v>0</v>
      </c>
      <c r="I132" s="31"/>
    </row>
    <row r="133" spans="1:9" ht="23.25">
      <c r="A133" s="58" t="s">
        <v>9</v>
      </c>
      <c r="B133" s="59" t="s">
        <v>169</v>
      </c>
      <c r="C133" s="60" t="s">
        <v>154</v>
      </c>
      <c r="D133" s="61" t="s">
        <v>9</v>
      </c>
      <c r="E133" s="62"/>
      <c r="F133" s="63">
        <v>800000</v>
      </c>
      <c r="G133" s="63"/>
      <c r="H133" s="63">
        <v>0</v>
      </c>
      <c r="I133" s="31"/>
    </row>
    <row r="134" spans="1:9" ht="45.75">
      <c r="A134" s="58"/>
      <c r="B134" s="47" t="s">
        <v>244</v>
      </c>
      <c r="C134" s="48" t="s">
        <v>245</v>
      </c>
      <c r="D134" s="61"/>
      <c r="E134" s="62"/>
      <c r="F134" s="63"/>
      <c r="G134" s="63"/>
      <c r="H134" s="63">
        <f>H135</f>
        <v>0</v>
      </c>
      <c r="I134" s="31"/>
    </row>
    <row r="135" spans="1:9" ht="24.75" customHeight="1">
      <c r="A135" s="58"/>
      <c r="B135" s="59" t="s">
        <v>243</v>
      </c>
      <c r="C135" s="60" t="s">
        <v>242</v>
      </c>
      <c r="D135" s="61"/>
      <c r="E135" s="62"/>
      <c r="F135" s="63"/>
      <c r="G135" s="63"/>
      <c r="H135" s="63">
        <v>0</v>
      </c>
      <c r="I135" s="31"/>
    </row>
    <row r="136" spans="1:9" ht="34.5">
      <c r="A136" s="40" t="s">
        <v>9</v>
      </c>
      <c r="B136" s="41" t="s">
        <v>157</v>
      </c>
      <c r="C136" s="42" t="s">
        <v>156</v>
      </c>
      <c r="D136" s="43" t="s">
        <v>9</v>
      </c>
      <c r="E136" s="44">
        <f>E137+E138</f>
        <v>0</v>
      </c>
      <c r="F136" s="45">
        <f t="shared" ref="F136:H136" si="23">F137+F138</f>
        <v>0</v>
      </c>
      <c r="G136" s="45">
        <f t="shared" si="23"/>
        <v>0</v>
      </c>
      <c r="H136" s="45">
        <f t="shared" si="23"/>
        <v>0</v>
      </c>
      <c r="I136" s="31"/>
    </row>
    <row r="137" spans="1:9" ht="34.5">
      <c r="A137" s="58" t="s">
        <v>9</v>
      </c>
      <c r="B137" s="59" t="s">
        <v>170</v>
      </c>
      <c r="C137" s="60" t="s">
        <v>158</v>
      </c>
      <c r="D137" s="61" t="s">
        <v>9</v>
      </c>
      <c r="E137" s="62"/>
      <c r="F137" s="63"/>
      <c r="G137" s="63"/>
      <c r="H137" s="63"/>
      <c r="I137" s="31"/>
    </row>
    <row r="138" spans="1:9" ht="34.5">
      <c r="A138" s="58" t="s">
        <v>9</v>
      </c>
      <c r="B138" s="59" t="s">
        <v>171</v>
      </c>
      <c r="C138" s="60" t="s">
        <v>159</v>
      </c>
      <c r="D138" s="61" t="s">
        <v>9</v>
      </c>
      <c r="E138" s="62"/>
      <c r="F138" s="63"/>
      <c r="G138" s="63"/>
      <c r="H138" s="63">
        <v>0</v>
      </c>
      <c r="I138" s="31"/>
    </row>
    <row r="139" spans="1:9" ht="15" customHeight="1">
      <c r="C139" s="80"/>
      <c r="D139" s="80"/>
      <c r="E139" s="80"/>
      <c r="F139" s="80"/>
      <c r="G139" s="80"/>
      <c r="H139" s="80"/>
      <c r="I139" s="80"/>
    </row>
    <row r="140" spans="1:9">
      <c r="B140" s="86" t="s">
        <v>232</v>
      </c>
      <c r="E140" s="86" t="s">
        <v>233</v>
      </c>
    </row>
    <row r="142" spans="1:9">
      <c r="B142" s="86" t="s">
        <v>234</v>
      </c>
      <c r="E142" s="86" t="s">
        <v>235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2022-02-01T13:35:40Z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