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F73" i="2"/>
  <c r="H19"/>
  <c r="H131"/>
  <c r="G122"/>
  <c r="F126"/>
  <c r="G99"/>
  <c r="F118"/>
  <c r="H91"/>
  <c r="F117"/>
  <c r="F100"/>
  <c r="H18"/>
  <c r="H74"/>
  <c r="E126"/>
  <c r="H59"/>
  <c r="F123"/>
  <c r="E123" s="1"/>
  <c r="F79"/>
  <c r="F125"/>
  <c r="F127"/>
  <c r="G117"/>
  <c r="F93"/>
  <c r="F94"/>
  <c r="F82"/>
  <c r="F84"/>
  <c r="F68"/>
  <c r="F59"/>
  <c r="F54"/>
  <c r="F46"/>
  <c r="F39"/>
  <c r="F37"/>
  <c r="F34"/>
  <c r="F30"/>
  <c r="F21"/>
  <c r="F20"/>
  <c r="F19"/>
  <c r="G125"/>
  <c r="F120" l="1"/>
  <c r="H81" l="1"/>
  <c r="F81"/>
  <c r="H83" l="1"/>
  <c r="H80" s="1"/>
  <c r="H120" l="1"/>
  <c r="H17" l="1"/>
  <c r="E120" l="1"/>
  <c r="G127"/>
  <c r="H78"/>
  <c r="H77" s="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H115" s="1"/>
  <c r="E119"/>
  <c r="F128"/>
  <c r="G128"/>
  <c r="H128"/>
  <c r="E128"/>
  <c r="F132"/>
  <c r="G132"/>
  <c r="H132"/>
  <c r="E132"/>
  <c r="E115" l="1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<sst xmlns="http://schemas.openxmlformats.org/spreadsheetml/2006/main" count="461" uniqueCount="247">
  <si>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</si>
  <si>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</si>
  <si>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</si>
  <si>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</si>
  <si>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</si>
  <si>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</si>
  <si>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</si>
  <si>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</si>
  <si>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</si>
  <si>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</si>
  <si>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</si>
  <si>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</si>
  <si>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</si>
  <si>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</si>
  <si>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</si>
  <si>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</si>
  <si>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</si>
  <si>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</si>
  <si>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</si>
  <si>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</si>
  <si>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</si>
  <si>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</si>
  <si>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</si>
  <si>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</si>
  <si>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</si>
  <si>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</si>
  <si>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</si>
  <si>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</si>
  <si>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</si>
  <si>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</si>
  <si>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</si>
  <si>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</si>
  <si>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</si>
  <si>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</si>
  <si>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</si>
  <si>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</si>
  <si>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</si>
  <si>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</si>
  <si>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</si>
  <si>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</si>
  <si>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</si>
  <si>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</si>
  <si>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</si>
  <si>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</si>
  <si>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</si>
  <si>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</si>
  <si>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</si>
  <si>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</si>
  <si>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</si>
  <si>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</si>
  <si>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</si>
  <si>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</si>
  <si>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</si>
  <si>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</si>
  <si>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</si>
  <si>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</si>
  <si>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</si>
  <si>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</si>
  <si>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</si>
  <si>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</si>
  <si>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</si>
  <si>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</si>
  <si>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</si>
  <si>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</si>
  <si>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</si>
  <si>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</si>
  <si>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</si>
  <si>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</si>
  <si>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</si>
  <si>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</si>
  <si>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</si>
  <si>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</si>
  <si>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</si>
  <si>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</si>
  <si>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</si>
  <si>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</si>
  <si>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</si>
  <si>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</si>
  <si>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</si>
  <si>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</si>
  <si>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</si>
  <si>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</si>
  <si>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</si>
  <si>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</si>
  <si>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</si>
  <si>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</si>
  <si>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</si>
  <si>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</si>
  <si>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</si>
  <si>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</si>
  <si>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</si>
  <si>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</si>
  <si>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</si>
  <si>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</si>
  <si>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</si>
  <si>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</si>
  <si>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</si>
  <si>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</si>
  <si>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</si>
  <si>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</si>
  <si>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</si>
  <si>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</si>
  <si>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</si>
  <si>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</si>
  <si>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</si>
  <si>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</si>
  <si>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</si>
  <si>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</si>
  <si>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</si>
  <si>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</si>
  <si>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</si>
  <si>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</si>
  <si>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</si>
  <si>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</si>
  <si>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</si>
  <si>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</si>
  <si>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</si>
  <si>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</si>
  <si>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</si>
  <si>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</si>
  <si>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</si>
  <si>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</si>
  <si>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</si>
  <si>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</si>
  <si>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</si>
  <si>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</si>
  <si>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</si>
  <si>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</si>
  <si>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</si>
  <si>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</si>
  <si>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</si>
  <si>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</si>
  <si>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</si>
  <si>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</si>
  <si>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</si>
  <si>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</si>
  <si>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</si>
  <si>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</si>
  <si>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</si>
  <si>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</si>
  <si>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</si>
  <si>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</si>
  <si>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</si>
  <si>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</si>
  <si>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</si>
  <si>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</si>
  <si>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</si>
  <si>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</si>
  <si>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</si>
  <si>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</si>
  <si>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</si>
  <si>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</si>
  <si>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</si>
  <si>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</si>
  <si>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</si>
  <si>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</si>
  <si>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</si>
  <si>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</si>
  <si>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</si>
  <si>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</si>
  <si>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</si>
  <si>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</si>
  <si>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</si>
  <si>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</si>
  <si>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</si>
  <si>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</si>
  <si>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</si>
  <si>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</si>
  <si>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</si>
  <si>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</si>
  <si>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</si>
  <si>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</si>
  <si>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</si>
  <si>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</si>
  <si>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</si>
  <si>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</si>
  <si>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</si>
  <si>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</si>
  <si>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</si>
  <si>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</si>
  <si>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</si>
  <si>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</si>
  <si>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</si>
  <si>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</si>
  <si>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</si>
  <si>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</si>
  <si>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</si>
  <si>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</si>
  <si>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</si>
  <si>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</si>
  <si>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</si>
  <si>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</si>
  <si>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</si>
  <si>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</si>
  <si>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</si>
  <si>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</si>
  <si>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</si>
  <si>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</si>
  <si>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</si>
  <si>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</si>
  <si>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</si>
  <si>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</si>
  <si>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</si>
  <si>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</si>
  <si>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</si>
  <si>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</si>
  <si>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</si>
  <si>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</si>
  <si>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</si>
  <si>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</si>
  <si>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</si>
  <si>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</si>
  <si>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</si>
  <si>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</si>
  <si>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</si>
  <si>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</si>
  <si>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</si>
  <si>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</si>
  <si>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</si>
  <si>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</si>
  <si>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</si>
  <si>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</si>
  <si>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</si>
  <si>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</si>
  <si>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</si>
  <si>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</si>
  <si>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</si>
  <si>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</si>
  <si>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</si>
  <si>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</si>
  <si>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</si>
  <si>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</si>
  <si>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</si>
  <si>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</si>
  <si>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</si>
  <si>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</si>
  <si>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</si>
  <si>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</si>
  <si>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</si>
  <si>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</si>
  <si>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</si>
  <si>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</si>
  <si>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</si>
  <si>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</si>
  <si>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межбюджетные трансферты на ремонт теплотрассы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</si>
  <si>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</si>
  <si>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на 01.10.2021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</si>
</sst>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C4" sqref="C4:F4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8" t="s">
        <v>160</v>
      </c>
      <c r="D2" s="99"/>
      <c r="E2" s="99"/>
      <c r="F2" s="99"/>
      <c r="G2" s="99"/>
      <c r="H2" s="81"/>
      <c r="I2" s="9"/>
    </row>
    <row r="3" spans="1:11" ht="13.5" customHeight="1">
      <c r="C3" s="96" t="s">
        <v>246</v>
      </c>
      <c r="D3" s="96"/>
      <c r="E3" s="96"/>
      <c r="F3" s="96"/>
      <c r="G3" s="10"/>
      <c r="H3" s="82"/>
    </row>
    <row r="4" spans="1:11" ht="12.75" customHeight="1">
      <c r="A4" s="95" t="s">
        <v>161</v>
      </c>
      <c r="B4" s="95"/>
      <c r="C4" s="97" t="s">
        <v>202</v>
      </c>
      <c r="D4" s="97"/>
      <c r="E4" s="97"/>
      <c r="F4" s="97"/>
      <c r="G4" s="11"/>
      <c r="H4" s="82"/>
    </row>
    <row r="5" spans="1:11" ht="15.75" hidden="1" customHeight="1">
      <c r="C5" s="12"/>
      <c r="D5" s="100" t="s">
        <v>0</v>
      </c>
      <c r="E5" s="100"/>
      <c r="F5" s="100"/>
      <c r="G5" s="11"/>
      <c r="H5" s="82"/>
    </row>
    <row r="6" spans="1:11" ht="15.75" hidden="1" customHeight="1">
      <c r="C6" s="12"/>
      <c r="D6" s="101" t="s">
        <v>1</v>
      </c>
      <c r="E6" s="101"/>
      <c r="F6" s="101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95" t="s">
        <v>2</v>
      </c>
      <c r="B8" s="95"/>
      <c r="C8" s="12"/>
      <c r="D8" s="12"/>
      <c r="E8" s="12"/>
      <c r="F8" s="16"/>
      <c r="G8" s="11"/>
      <c r="H8" s="82"/>
    </row>
    <row r="9" spans="1:11" ht="14.1" customHeight="1">
      <c r="C9" s="102" t="s">
        <v>162</v>
      </c>
      <c r="D9" s="102"/>
      <c r="E9" s="102"/>
      <c r="F9" s="102"/>
      <c r="G9" s="102"/>
      <c r="H9" s="102"/>
      <c r="I9" s="17"/>
    </row>
    <row r="10" spans="1:11" ht="12.95" customHeight="1">
      <c r="A10" s="93" t="s">
        <v>4</v>
      </c>
      <c r="B10" s="93" t="s">
        <v>5</v>
      </c>
      <c r="C10" s="103" t="s">
        <v>3</v>
      </c>
      <c r="D10" s="105" t="s">
        <v>4</v>
      </c>
      <c r="E10" s="105" t="s">
        <v>163</v>
      </c>
      <c r="F10" s="108" t="s">
        <v>217</v>
      </c>
      <c r="G10" s="105" t="s">
        <v>164</v>
      </c>
      <c r="H10" s="108" t="s">
        <v>165</v>
      </c>
      <c r="I10" s="18"/>
    </row>
    <row r="11" spans="1:11" ht="12" customHeight="1">
      <c r="A11" s="94"/>
      <c r="B11" s="94"/>
      <c r="C11" s="104"/>
      <c r="D11" s="106"/>
      <c r="E11" s="106"/>
      <c r="F11" s="109"/>
      <c r="G11" s="106"/>
      <c r="H11" s="109"/>
      <c r="I11" s="19"/>
    </row>
    <row r="12" spans="1:11" ht="27.75" customHeight="1">
      <c r="A12" s="94"/>
      <c r="B12" s="94"/>
      <c r="C12" s="104"/>
      <c r="D12" s="107"/>
      <c r="E12" s="107"/>
      <c r="F12" s="109"/>
      <c r="G12" s="107"/>
      <c r="H12" s="109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33586485.880000003</v>
      </c>
      <c r="F14" s="29">
        <f>F16+F95</f>
        <v>55188985.880000003</v>
      </c>
      <c r="G14" s="30">
        <f>G16+G95</f>
        <v>11711867.08</v>
      </c>
      <c r="H14" s="30">
        <f>H16+H95</f>
        <v>32199249.199999996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21256000</v>
      </c>
      <c r="G16" s="45">
        <f>G17+G22+G28+G32+G40+G43+G55+G63+G76+G86</f>
        <v>0</v>
      </c>
      <c r="H16" s="45">
        <f>H17+H22+H28+H32+H40+H43+H55+H63+H76+H86</f>
        <v>20207519.009999998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5354229.1899999995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5354229.1899999995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f>5321331.22-3373.4</f>
        <v>5317957.8199999994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-5748.85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42020.22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1306216.5899999999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1306216.5899999999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592463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4234.72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814109.49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-104590.62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45417.8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45417.8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45417.8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9503919.9799999986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105722.5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105722.5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9398197.4799999986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8909831.9399999995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8909831.9399999995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488365.54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488365.54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772673.39999999991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577090.72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577090.72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577090.72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195582.68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195582.68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195582.68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500000</v>
      </c>
      <c r="G63" s="51">
        <f>G64+G66+G71</f>
        <v>0</v>
      </c>
      <c r="H63" s="51">
        <f>H64+H66+H71</f>
        <v>3011350.03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500000</v>
      </c>
      <c r="G71" s="57">
        <f>G72+G74</f>
        <v>0</v>
      </c>
      <c r="H71" s="57">
        <f>H72+H74</f>
        <v>3011350.03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500000</v>
      </c>
      <c r="G72" s="68">
        <f>G73</f>
        <v>0</v>
      </c>
      <c r="H72" s="68">
        <f>H73</f>
        <v>2989278.03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500000</f>
        <v>500000</v>
      </c>
      <c r="G73" s="63"/>
      <c r="H73" s="63">
        <v>2989278.03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23000</v>
      </c>
      <c r="I76" s="31"/>
    </row>
    <row r="77" spans="1:9">
      <c r="A77" s="1" t="s">
        <v>9</v>
      </c>
      <c r="B77" s="2" t="s">
        <v>227</v>
      </c>
      <c r="C77" s="3" t="s">
        <v>228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229</v>
      </c>
      <c r="C78" s="3" t="s">
        <v>230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231</v>
      </c>
      <c r="C79" s="3" t="s">
        <v>232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224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23000</v>
      </c>
      <c r="I80" s="31"/>
    </row>
    <row r="81" spans="1:9" ht="57">
      <c r="A81" s="64"/>
      <c r="B81" s="71" t="s">
        <v>233</v>
      </c>
      <c r="C81" s="77" t="s">
        <v>245</v>
      </c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 ht="57">
      <c r="A82" s="64"/>
      <c r="B82" s="2" t="s">
        <v>234</v>
      </c>
      <c r="C82" s="60" t="s">
        <v>226</v>
      </c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222</v>
      </c>
      <c r="C83" s="77" t="s">
        <v>225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23000</v>
      </c>
      <c r="I83" s="31"/>
    </row>
    <row r="84" spans="1:9" ht="57">
      <c r="A84" s="58" t="s">
        <v>9</v>
      </c>
      <c r="B84" s="2" t="s">
        <v>223</v>
      </c>
      <c r="C84" s="60" t="s">
        <v>226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23000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190712.02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190712.02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190712.02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</f>
        <v>50000</v>
      </c>
      <c r="G93" s="63"/>
      <c r="H93" s="63">
        <v>173555.5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40000</f>
        <v>40000</v>
      </c>
      <c r="G94" s="63"/>
      <c r="H94" s="63">
        <v>17156.52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E96+E128+E132</f>
        <v>33586485.880000003</v>
      </c>
      <c r="F95" s="45">
        <f>F96+F128+F132</f>
        <v>33932985.880000003</v>
      </c>
      <c r="G95" s="45">
        <f t="shared" ref="G95" si="8">G96+G128+G132</f>
        <v>11711867.08</v>
      </c>
      <c r="H95" s="45">
        <f>H96+H128+H132</f>
        <v>11991730.189999999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E97+E102+E112+E115</f>
        <v>33586485.880000003</v>
      </c>
      <c r="F96" s="45">
        <f>F97+F102+F112+F115</f>
        <v>33812985.880000003</v>
      </c>
      <c r="G96" s="45">
        <f>G97+G102+G112+G115</f>
        <v>11711867.08</v>
      </c>
      <c r="H96" s="45">
        <f>H97+H102+H112+H115+H107</f>
        <v>11881667.08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697500</v>
      </c>
      <c r="H97" s="45">
        <f t="shared" si="9"/>
        <v>697500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697500</v>
      </c>
      <c r="H98" s="68">
        <f t="shared" si="10"/>
        <v>697500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837000</v>
      </c>
      <c r="F99" s="63">
        <v>837000</v>
      </c>
      <c r="G99" s="63">
        <f>H99</f>
        <v>697500</v>
      </c>
      <c r="H99" s="63">
        <v>697500</v>
      </c>
      <c r="I99" s="31"/>
    </row>
    <row r="100" spans="1:9" ht="34.5">
      <c r="A100" s="58" t="s">
        <v>9</v>
      </c>
      <c r="B100" s="91" t="s">
        <v>241</v>
      </c>
      <c r="C100" s="60" t="s">
        <v>239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91" t="s">
        <v>242</v>
      </c>
      <c r="C101" s="60" t="s">
        <v>240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181</v>
      </c>
      <c r="C105" s="60" t="s">
        <v>142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180</v>
      </c>
      <c r="C106" s="60" t="s">
        <v>143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184</v>
      </c>
      <c r="C107" s="42" t="s">
        <v>207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204</v>
      </c>
      <c r="C108" s="60" t="s">
        <v>206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205</v>
      </c>
      <c r="C109" s="60" t="s">
        <v>208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219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218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179</v>
      </c>
      <c r="C112" s="42" t="s">
        <v>144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169800</v>
      </c>
      <c r="I112" s="31"/>
    </row>
    <row r="113" spans="1:9" ht="23.25">
      <c r="A113" s="58" t="s">
        <v>9</v>
      </c>
      <c r="B113" s="59" t="s">
        <v>178</v>
      </c>
      <c r="C113" s="60" t="s">
        <v>145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169800</v>
      </c>
      <c r="I113" s="31"/>
    </row>
    <row r="114" spans="1:9" ht="34.5">
      <c r="A114" s="58" t="s">
        <v>9</v>
      </c>
      <c r="B114" s="59" t="s">
        <v>177</v>
      </c>
      <c r="C114" s="60" t="s">
        <v>146</v>
      </c>
      <c r="D114" s="61" t="s">
        <v>9</v>
      </c>
      <c r="E114" s="62"/>
      <c r="F114" s="63">
        <v>226500</v>
      </c>
      <c r="G114" s="63"/>
      <c r="H114" s="63">
        <v>169800</v>
      </c>
      <c r="I114" s="31"/>
    </row>
    <row r="115" spans="1:9" ht="23.25" customHeight="1">
      <c r="A115" s="40" t="s">
        <v>9</v>
      </c>
      <c r="B115" s="41" t="s">
        <v>176</v>
      </c>
      <c r="C115" s="42" t="s">
        <v>147</v>
      </c>
      <c r="D115" s="43" t="s">
        <v>9</v>
      </c>
      <c r="E115" s="44">
        <f>E116+E119+E118</f>
        <v>32749485.880000003</v>
      </c>
      <c r="F115" s="45">
        <f>F116+F119+F118</f>
        <v>32749485.880000003</v>
      </c>
      <c r="G115" s="45">
        <f>G116+G119+G118</f>
        <v>11014367.08</v>
      </c>
      <c r="H115" s="45">
        <f>H116+H119+H118</f>
        <v>11014367.08</v>
      </c>
      <c r="I115" s="31"/>
    </row>
    <row r="116" spans="1:9" ht="34.5">
      <c r="A116" s="58" t="s">
        <v>9</v>
      </c>
      <c r="B116" s="59" t="s">
        <v>175</v>
      </c>
      <c r="C116" s="60" t="s">
        <v>148</v>
      </c>
      <c r="D116" s="61" t="s">
        <v>9</v>
      </c>
      <c r="E116" s="62">
        <f>E117</f>
        <v>9555000</v>
      </c>
      <c r="F116" s="68">
        <f t="shared" ref="F116:H116" si="18">F117</f>
        <v>9555000</v>
      </c>
      <c r="G116" s="68">
        <f t="shared" si="18"/>
        <v>2257178.7999999998</v>
      </c>
      <c r="H116" s="68">
        <f t="shared" si="18"/>
        <v>2257178.7999999998</v>
      </c>
      <c r="I116" s="31"/>
    </row>
    <row r="117" spans="1:9" ht="45.75">
      <c r="A117" s="58" t="s">
        <v>9</v>
      </c>
      <c r="B117" s="59" t="s">
        <v>174</v>
      </c>
      <c r="C117" s="60" t="s">
        <v>149</v>
      </c>
      <c r="D117" s="61" t="s">
        <v>9</v>
      </c>
      <c r="E117" s="62">
        <f>F117</f>
        <v>9555000</v>
      </c>
      <c r="F117" s="63">
        <f>9555000</f>
        <v>9555000</v>
      </c>
      <c r="G117" s="63">
        <f>H117</f>
        <v>2257178.7999999998</v>
      </c>
      <c r="H117" s="63">
        <v>2257178.7999999998</v>
      </c>
      <c r="I117" s="31"/>
    </row>
    <row r="118" spans="1:9" ht="57">
      <c r="A118" s="58"/>
      <c r="B118" s="59" t="s">
        <v>212</v>
      </c>
      <c r="C118" s="60" t="s">
        <v>213</v>
      </c>
      <c r="D118" s="61"/>
      <c r="E118" s="62">
        <f>F118</f>
        <v>13978929.540000001</v>
      </c>
      <c r="F118" s="63">
        <f>9999971.57+3978957.97</f>
        <v>13978929.540000001</v>
      </c>
      <c r="G118" s="63">
        <f>H118</f>
        <v>8504684.5800000001</v>
      </c>
      <c r="H118" s="63">
        <v>8504684.5800000001</v>
      </c>
      <c r="I118" s="31"/>
    </row>
    <row r="119" spans="1:9">
      <c r="A119" s="58" t="s">
        <v>9</v>
      </c>
      <c r="B119" s="59" t="s">
        <v>173</v>
      </c>
      <c r="C119" s="60" t="s">
        <v>150</v>
      </c>
      <c r="D119" s="61" t="s">
        <v>9</v>
      </c>
      <c r="E119" s="62">
        <f>E120</f>
        <v>9215556.3399999999</v>
      </c>
      <c r="F119" s="68">
        <f t="shared" ref="F119:H119" si="19">F120</f>
        <v>9215556.3399999999</v>
      </c>
      <c r="G119" s="68">
        <f>G120</f>
        <v>252503.7</v>
      </c>
      <c r="H119" s="68">
        <f t="shared" si="19"/>
        <v>252503.7</v>
      </c>
      <c r="I119" s="31"/>
    </row>
    <row r="120" spans="1:9" ht="23.25">
      <c r="A120" s="58" t="s">
        <v>9</v>
      </c>
      <c r="B120" s="59" t="s">
        <v>172</v>
      </c>
      <c r="C120" s="60" t="s">
        <v>151</v>
      </c>
      <c r="D120" s="61" t="s">
        <v>9</v>
      </c>
      <c r="E120" s="62">
        <f>F120</f>
        <v>9215556.3399999999</v>
      </c>
      <c r="F120" s="68">
        <f>F121+F122+F123+F124+F127+F125+F126</f>
        <v>9215556.3399999999</v>
      </c>
      <c r="G120" s="68">
        <f>G121+G127+G122+G123+G124+G125+G126</f>
        <v>252503.7</v>
      </c>
      <c r="H120" s="68">
        <f>H121+H123+H122+H127+H124+H125+H126</f>
        <v>252503.7</v>
      </c>
      <c r="I120" s="31"/>
    </row>
    <row r="121" spans="1:9" ht="23.25">
      <c r="A121" s="58"/>
      <c r="B121" s="59"/>
      <c r="C121" s="60" t="s">
        <v>203</v>
      </c>
      <c r="D121" s="61"/>
      <c r="E121" s="62">
        <f t="shared" ref="E121:E127" si="20">F121</f>
        <v>11629.1</v>
      </c>
      <c r="F121" s="63">
        <v>11629.1</v>
      </c>
      <c r="G121" s="63">
        <f t="shared" ref="G121:G124" si="21">H121</f>
        <v>11629.1</v>
      </c>
      <c r="H121" s="63">
        <v>11629.1</v>
      </c>
      <c r="I121" s="31"/>
    </row>
    <row r="122" spans="1:9" ht="24" customHeight="1">
      <c r="A122" s="58"/>
      <c r="B122" s="59"/>
      <c r="C122" s="60" t="s">
        <v>244</v>
      </c>
      <c r="D122" s="61"/>
      <c r="E122" s="62">
        <f t="shared" si="20"/>
        <v>988000</v>
      </c>
      <c r="F122" s="63">
        <v>988000</v>
      </c>
      <c r="G122" s="63">
        <f>H122</f>
        <v>0</v>
      </c>
      <c r="H122" s="63">
        <v>0</v>
      </c>
      <c r="I122" s="31"/>
    </row>
    <row r="123" spans="1:9">
      <c r="A123" s="58"/>
      <c r="B123" s="59"/>
      <c r="C123" s="60" t="s">
        <v>215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>
      <c r="A124" s="58"/>
      <c r="B124" s="59"/>
      <c r="C124" s="60" t="s">
        <v>216</v>
      </c>
      <c r="D124" s="61"/>
      <c r="E124" s="89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220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92" t="s">
        <v>243</v>
      </c>
      <c r="D126" s="85"/>
      <c r="E126" s="87">
        <f>F126</f>
        <v>7975052.6400000006</v>
      </c>
      <c r="F126" s="88">
        <f>11513000-3537947.36</f>
        <v>7975052.6400000006</v>
      </c>
      <c r="G126" s="88">
        <v>0</v>
      </c>
      <c r="H126" s="88">
        <v>0</v>
      </c>
      <c r="I126" s="31"/>
    </row>
    <row r="127" spans="1:9">
      <c r="A127" s="58"/>
      <c r="B127" s="59"/>
      <c r="C127" s="60" t="s">
        <v>221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153</v>
      </c>
      <c r="C128" s="48" t="s">
        <v>152</v>
      </c>
      <c r="D128" s="49" t="s">
        <v>9</v>
      </c>
      <c r="E128" s="50">
        <f>E129</f>
        <v>0</v>
      </c>
      <c r="F128" s="51">
        <f t="shared" ref="F128:H128" si="22">F129</f>
        <v>120000</v>
      </c>
      <c r="G128" s="51">
        <f t="shared" si="22"/>
        <v>0</v>
      </c>
      <c r="H128" s="51">
        <f t="shared" si="22"/>
        <v>110063.11</v>
      </c>
      <c r="I128" s="31"/>
    </row>
    <row r="129" spans="1:9" ht="23.25">
      <c r="A129" s="52" t="s">
        <v>9</v>
      </c>
      <c r="B129" s="53" t="s">
        <v>167</v>
      </c>
      <c r="C129" s="54" t="s">
        <v>154</v>
      </c>
      <c r="D129" s="55" t="s">
        <v>9</v>
      </c>
      <c r="E129" s="56">
        <f>E130+E131</f>
        <v>0</v>
      </c>
      <c r="F129" s="57">
        <f>F130+F131</f>
        <v>120000</v>
      </c>
      <c r="G129" s="57">
        <f>G130+G131</f>
        <v>0</v>
      </c>
      <c r="H129" s="57">
        <f>H130+H131</f>
        <v>110063.11</v>
      </c>
      <c r="I129" s="31"/>
    </row>
    <row r="130" spans="1:9" ht="34.5">
      <c r="A130" s="58" t="s">
        <v>9</v>
      </c>
      <c r="B130" s="59" t="s">
        <v>168</v>
      </c>
      <c r="C130" s="60" t="s">
        <v>155</v>
      </c>
      <c r="D130" s="61" t="s">
        <v>9</v>
      </c>
      <c r="E130" s="62"/>
      <c r="F130" s="63">
        <v>60000</v>
      </c>
      <c r="G130" s="63"/>
      <c r="H130" s="63">
        <v>60063.11</v>
      </c>
      <c r="I130" s="31"/>
    </row>
    <row r="131" spans="1:9" ht="23.25">
      <c r="A131" s="58" t="s">
        <v>9</v>
      </c>
      <c r="B131" s="59" t="s">
        <v>169</v>
      </c>
      <c r="C131" s="60" t="s">
        <v>154</v>
      </c>
      <c r="D131" s="61" t="s">
        <v>9</v>
      </c>
      <c r="E131" s="62"/>
      <c r="F131" s="63">
        <v>60000</v>
      </c>
      <c r="G131" s="63"/>
      <c r="H131" s="63">
        <f>50000</f>
        <v>50000</v>
      </c>
      <c r="I131" s="31"/>
    </row>
    <row r="132" spans="1:9" ht="34.5">
      <c r="A132" s="40" t="s">
        <v>9</v>
      </c>
      <c r="B132" s="41" t="s">
        <v>157</v>
      </c>
      <c r="C132" s="42" t="s">
        <v>156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170</v>
      </c>
      <c r="C133" s="60" t="s">
        <v>158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171</v>
      </c>
      <c r="C134" s="60" t="s">
        <v>159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0" t="s">
        <v>235</v>
      </c>
      <c r="E136" s="90" t="s">
        <v>236</v>
      </c>
    </row>
    <row r="138" spans="1:9">
      <c r="B138" s="90" t="s">
        <v>237</v>
      </c>
      <c r="E138" s="90" t="s">
        <v>238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2021-10-01T12:47:38Z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