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59" i="2"/>
  <c r="F123"/>
  <c r="E123" s="1"/>
  <c r="F79"/>
  <c r="F80"/>
  <c r="H130"/>
  <c r="H131"/>
  <c r="F118"/>
  <c r="F125"/>
  <c r="F127"/>
  <c r="G117"/>
  <c r="F117"/>
  <c r="F93"/>
  <c r="F94"/>
  <c r="F82"/>
  <c r="F84"/>
  <c r="F73"/>
  <c r="F68"/>
  <c r="F59"/>
  <c r="F54"/>
  <c r="F46"/>
  <c r="F39"/>
  <c r="F37"/>
  <c r="F34"/>
  <c r="F30"/>
  <c r="F21"/>
  <c r="F20"/>
  <c r="F19"/>
  <c r="G125"/>
  <c r="F120" l="1"/>
  <c r="G82" l="1"/>
  <c r="E82"/>
  <c r="H81"/>
  <c r="G81"/>
  <c r="F81"/>
  <c r="E81"/>
  <c r="H83" l="1"/>
  <c r="H80" s="1"/>
  <c r="H120" l="1"/>
  <c r="H18" l="1"/>
  <c r="H17" s="1"/>
  <c r="E120" l="1"/>
  <c r="G127"/>
  <c r="G99"/>
  <c r="H78"/>
  <c r="H77" s="1"/>
  <c r="H9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2"/>
  <c r="G121"/>
  <c r="G123"/>
  <c r="H89"/>
  <c r="H88" s="1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G84"/>
  <c r="G83" s="1"/>
  <c r="G80" s="1"/>
  <c r="E84"/>
  <c r="E83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H35" l="1"/>
  <c r="H32" s="1"/>
  <c r="H86"/>
  <c r="F55"/>
  <c r="H55"/>
  <c r="H22"/>
  <c r="H43"/>
  <c r="E76"/>
  <c r="H71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F100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E119"/>
  <c r="F128"/>
  <c r="G128"/>
  <c r="H128"/>
  <c r="E128"/>
  <c r="F132"/>
  <c r="G132"/>
  <c r="H132"/>
  <c r="E132"/>
  <c r="H115" l="1"/>
  <c r="E115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<sst xmlns="http://schemas.openxmlformats.org/spreadsheetml/2006/main" count="461" uniqueCount="248">
  <si>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</si>
  <si>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</si>
  <si>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</si>
  <si>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</si>
  <si>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</si>
  <si>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</si>
  <si>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</si>
  <si>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</si>
  <si>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</si>
  <si>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</si>
  <si>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</si>
  <si>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</si>
  <si>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</si>
  <si>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</si>
  <si>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</si>
  <si>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</si>
  <si>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</si>
  <si>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</si>
  <si>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</si>
  <si>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</si>
  <si>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</si>
  <si>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</si>
  <si>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</si>
  <si>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</si>
  <si>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</si>
  <si>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</si>
  <si>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</si>
  <si>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</si>
  <si>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</si>
  <si>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</si>
  <si>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</si>
  <si>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</si>
  <si>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</si>
  <si>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</si>
  <si>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</si>
  <si>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</si>
  <si>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</si>
  <si>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</si>
  <si>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</si>
  <si>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</si>
  <si>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</si>
  <si>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</si>
  <si>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</si>
  <si>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</si>
  <si>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</si>
  <si>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</si>
  <si>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</si>
  <si>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</si>
  <si>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</si>
  <si>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</si>
  <si>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</si>
  <si>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</si>
  <si>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</si>
  <si>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</si>
  <si>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</si>
  <si>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</si>
  <si>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</si>
  <si>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</si>
  <si>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</si>
  <si>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</si>
  <si>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</si>
  <si>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</si>
  <si>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</si>
  <si>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</si>
  <si>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</si>
  <si>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</si>
  <si>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</si>
  <si>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</si>
  <si>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</si>
  <si>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</si>
  <si>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</si>
  <si>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</si>
  <si>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</si>
  <si>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</si>
  <si>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</si>
  <si>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</si>
  <si>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</si>
  <si>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</si>
  <si>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</si>
  <si>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</si>
  <si>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</si>
  <si>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</si>
  <si>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</si>
  <si>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</si>
  <si>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</si>
  <si>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</si>
  <si>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</si>
  <si>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</si>
  <si>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</si>
  <si>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</si>
  <si>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</si>
  <si>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</si>
  <si>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</si>
  <si>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</si>
  <si>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</si>
  <si>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</si>
  <si>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</si>
  <si>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</si>
  <si>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</si>
  <si>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</si>
  <si>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</si>
  <si>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</si>
  <si>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</si>
  <si>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</si>
  <si>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</si>
  <si>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</si>
  <si>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</si>
  <si>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</si>
  <si>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</si>
  <si>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</si>
  <si>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</si>
  <si>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</si>
  <si>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</si>
  <si>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</si>
  <si>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</si>
  <si>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</si>
  <si>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</si>
  <si>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</si>
  <si>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</si>
  <si>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</si>
  <si>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</si>
  <si>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</si>
  <si>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</si>
  <si>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</si>
  <si>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</si>
  <si>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</si>
  <si>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</si>
  <si>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</si>
  <si>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</si>
  <si>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</si>
  <si>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</si>
  <si>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</si>
  <si>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</si>
  <si>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</si>
  <si>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</si>
  <si>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</si>
  <si>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</si>
  <si>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</si>
  <si>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</si>
  <si>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</si>
  <si>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</si>
  <si>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</si>
  <si>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</si>
  <si>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</si>
  <si>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</si>
  <si>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</si>
  <si>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</si>
  <si>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</si>
  <si>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</si>
  <si>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</si>
  <si>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</si>
  <si>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</si>
  <si>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</si>
  <si>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</si>
  <si>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</si>
  <si>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</si>
  <si>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</si>
  <si>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</si>
  <si>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</si>
  <si>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</si>
  <si>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</si>
  <si>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</si>
  <si>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</si>
  <si>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</si>
  <si>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</si>
  <si>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</si>
  <si>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</si>
  <si>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</si>
  <si>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</si>
  <si>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</si>
  <si>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</si>
  <si>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</si>
  <si>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</si>
  <si>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</si>
  <si>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</si>
  <si>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</si>
  <si>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</si>
  <si>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</si>
  <si>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</si>
  <si>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</si>
  <si>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</si>
  <si>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</si>
  <si>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</si>
  <si>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</si>
  <si>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</si>
  <si>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</si>
  <si>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</si>
  <si>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</si>
  <si>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</si>
  <si>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</si>
  <si>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</si>
  <si>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</si>
  <si>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</si>
  <si>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</si>
  <si>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</si>
  <si>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</si>
  <si>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</si>
  <si>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</si>
  <si>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</si>
  <si>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</si>
  <si>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</si>
  <si>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</si>
  <si>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</si>
  <si>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</si>
  <si>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</si>
  <si>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</si>
  <si>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</si>
  <si>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</si>
  <si>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</si>
  <si>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</si>
  <si>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</si>
  <si>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</si>
  <si>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</si>
  <si>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</si>
  <si>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</si>
  <si>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</si>
  <si>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</si>
  <si>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</si>
  <si>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</si>
  <si>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</si>
  <si>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</si>
  <si>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</si>
  <si>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</si>
  <si>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</si>
  <si>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</si>
  <si>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</si>
  <si>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</si>
  <si>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</si>
  <si>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</si>
  <si>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</si>
  <si>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</si>
  <si>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</si>
  <si>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</si>
  <si>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</si>
  <si>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</si>
  <si>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</si>
  <si>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</si>
  <si>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</si>
  <si>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</si>
  <si>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</si>
  <si>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</si>
  <si>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</si>
  <si>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</si>
  <si>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</si>
  <si>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</si>
  <si>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</si>
  <si>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</si>
  <si>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на 01.02.2021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</si>
</sst>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9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26" fillId="0" borderId="34" xfId="44" applyNumberFormat="1" applyFont="1" applyBorder="1" applyAlignment="1" applyProtection="1">
      <alignment horizontal="left" wrapText="1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H47" sqref="H47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2" t="s">
        <v>164</v>
      </c>
      <c r="D2" s="93"/>
      <c r="E2" s="93"/>
      <c r="F2" s="93"/>
      <c r="G2" s="93"/>
      <c r="H2" s="81"/>
      <c r="I2" s="9"/>
    </row>
    <row r="3" spans="1:11" ht="13.5" customHeight="1">
      <c r="C3" s="107" t="s">
        <v>247</v>
      </c>
      <c r="D3" s="107"/>
      <c r="E3" s="107"/>
      <c r="F3" s="107"/>
      <c r="G3" s="10"/>
      <c r="H3" s="82"/>
    </row>
    <row r="4" spans="1:11" ht="12.75" customHeight="1">
      <c r="A4" s="106" t="s">
        <v>165</v>
      </c>
      <c r="B4" s="106"/>
      <c r="C4" s="108" t="s">
        <v>208</v>
      </c>
      <c r="D4" s="108"/>
      <c r="E4" s="108"/>
      <c r="F4" s="108"/>
      <c r="G4" s="11"/>
      <c r="H4" s="82"/>
    </row>
    <row r="5" spans="1:11" ht="15.75" hidden="1" customHeight="1">
      <c r="C5" s="12"/>
      <c r="D5" s="94" t="s">
        <v>0</v>
      </c>
      <c r="E5" s="94"/>
      <c r="F5" s="94"/>
      <c r="G5" s="11"/>
      <c r="H5" s="82"/>
    </row>
    <row r="6" spans="1:11" ht="15.75" hidden="1" customHeight="1">
      <c r="C6" s="12"/>
      <c r="D6" s="95" t="s">
        <v>1</v>
      </c>
      <c r="E6" s="95"/>
      <c r="F6" s="95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6" t="s">
        <v>2</v>
      </c>
      <c r="B8" s="106"/>
      <c r="C8" s="12"/>
      <c r="D8" s="12"/>
      <c r="E8" s="12"/>
      <c r="F8" s="16"/>
      <c r="G8" s="11"/>
      <c r="H8" s="82"/>
    </row>
    <row r="9" spans="1:11" ht="14.1" customHeight="1">
      <c r="C9" s="96" t="s">
        <v>166</v>
      </c>
      <c r="D9" s="96"/>
      <c r="E9" s="96"/>
      <c r="F9" s="96"/>
      <c r="G9" s="96"/>
      <c r="H9" s="96"/>
      <c r="I9" s="17"/>
    </row>
    <row r="10" spans="1:11" ht="12.95" customHeight="1">
      <c r="A10" s="104" t="s">
        <v>4</v>
      </c>
      <c r="B10" s="104" t="s">
        <v>5</v>
      </c>
      <c r="C10" s="97" t="s">
        <v>3</v>
      </c>
      <c r="D10" s="99" t="s">
        <v>4</v>
      </c>
      <c r="E10" s="99" t="s">
        <v>167</v>
      </c>
      <c r="F10" s="102" t="s">
        <v>224</v>
      </c>
      <c r="G10" s="99" t="s">
        <v>168</v>
      </c>
      <c r="H10" s="102" t="s">
        <v>169</v>
      </c>
      <c r="I10" s="18"/>
    </row>
    <row r="11" spans="1:11" ht="12" customHeight="1">
      <c r="A11" s="105"/>
      <c r="B11" s="105"/>
      <c r="C11" s="98"/>
      <c r="D11" s="100"/>
      <c r="E11" s="100"/>
      <c r="F11" s="103"/>
      <c r="G11" s="100"/>
      <c r="H11" s="103"/>
      <c r="I11" s="19"/>
    </row>
    <row r="12" spans="1:11" ht="27.75" customHeight="1">
      <c r="A12" s="105"/>
      <c r="B12" s="105"/>
      <c r="C12" s="98"/>
      <c r="D12" s="101"/>
      <c r="E12" s="101"/>
      <c r="F12" s="103"/>
      <c r="G12" s="101"/>
      <c r="H12" s="103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1090004.6000000001</v>
      </c>
      <c r="F14" s="29">
        <f>F16+F95</f>
        <v>22142504.600000001</v>
      </c>
      <c r="G14" s="30">
        <f>G16+G95</f>
        <v>69750</v>
      </c>
      <c r="H14" s="30">
        <f>H16+H95</f>
        <v>632322.07999999996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562572.07999999996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294187.51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294187.51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293825.89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0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361.62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12510.98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12510.98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8481.26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105.41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6678.17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-2753.86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0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0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0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 t="s">
        <v>234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156431.16999999998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13659.62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13659.62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142771.54999999999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116041.2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116041.2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26730.35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26730.35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96536.14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86342.62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86342.62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86342.62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198</v>
      </c>
      <c r="C49" s="54" t="s">
        <v>201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199</v>
      </c>
      <c r="C50" s="60" t="s">
        <v>202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200</v>
      </c>
      <c r="C51" s="60" t="s">
        <v>203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10193.52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10193.52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10193.52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0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204</v>
      </c>
      <c r="C69" s="72" t="s">
        <v>206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205</v>
      </c>
      <c r="C70" s="72" t="s">
        <v>207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0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0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0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45.7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/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1000</v>
      </c>
      <c r="I76" s="31"/>
    </row>
    <row r="77" spans="1:9">
      <c r="A77" s="1" t="s">
        <v>9</v>
      </c>
      <c r="B77" s="2" t="s">
        <v>235</v>
      </c>
      <c r="C77" s="3" t="s">
        <v>236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237</v>
      </c>
      <c r="C78" s="3" t="s">
        <v>238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239</v>
      </c>
      <c r="C79" s="3" t="s">
        <v>240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231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1000</v>
      </c>
      <c r="I80" s="31"/>
    </row>
    <row r="81" spans="1:9">
      <c r="A81" s="64"/>
      <c r="B81" s="71" t="s">
        <v>241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>
      <c r="A82" s="64"/>
      <c r="B82" s="2" t="s">
        <v>242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229</v>
      </c>
      <c r="C83" s="77" t="s">
        <v>232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1000</v>
      </c>
      <c r="I83" s="31"/>
    </row>
    <row r="84" spans="1:9" ht="57">
      <c r="A84" s="58" t="s">
        <v>9</v>
      </c>
      <c r="B84" s="2" t="s">
        <v>230</v>
      </c>
      <c r="C84" s="60" t="s">
        <v>233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1000</v>
      </c>
      <c r="I84" s="31"/>
    </row>
    <row r="85" spans="1:9" ht="57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1906.28</v>
      </c>
      <c r="I86" s="31"/>
    </row>
    <row r="87" spans="1:9">
      <c r="A87" s="52" t="s">
        <v>9</v>
      </c>
      <c r="B87" s="53" t="s">
        <v>194</v>
      </c>
      <c r="C87" s="66" t="s">
        <v>195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196</v>
      </c>
      <c r="C88" s="78" t="s">
        <v>197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220</v>
      </c>
      <c r="C89" s="78" t="s">
        <v>197</v>
      </c>
      <c r="D89" s="43"/>
      <c r="E89" s="44"/>
      <c r="F89" s="79"/>
      <c r="G89" s="79"/>
      <c r="H89" s="63">
        <f>1500-1500</f>
        <v>0</v>
      </c>
      <c r="I89" s="31"/>
    </row>
    <row r="90" spans="1:9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1906.28</v>
      </c>
      <c r="I90" s="31"/>
    </row>
    <row r="91" spans="1:9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1906.28</v>
      </c>
      <c r="I91" s="31"/>
    </row>
    <row r="92" spans="1:9" ht="23.25">
      <c r="A92" s="58" t="s">
        <v>9</v>
      </c>
      <c r="B92" s="59" t="s">
        <v>131</v>
      </c>
      <c r="C92" s="60" t="s">
        <v>215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132</v>
      </c>
      <c r="C93" s="60" t="s">
        <v>216</v>
      </c>
      <c r="D93" s="61" t="s">
        <v>9</v>
      </c>
      <c r="E93" s="62"/>
      <c r="F93" s="63">
        <f>50000</f>
        <v>50000</v>
      </c>
      <c r="G93" s="63"/>
      <c r="H93" s="63">
        <v>0</v>
      </c>
      <c r="I93" s="31"/>
    </row>
    <row r="94" spans="1:9" ht="23.25">
      <c r="A94" s="58" t="s">
        <v>9</v>
      </c>
      <c r="B94" s="59" t="s">
        <v>133</v>
      </c>
      <c r="C94" s="60" t="s">
        <v>217</v>
      </c>
      <c r="D94" s="61" t="s">
        <v>9</v>
      </c>
      <c r="E94" s="62"/>
      <c r="F94" s="63">
        <f>40000</f>
        <v>40000</v>
      </c>
      <c r="G94" s="63"/>
      <c r="H94" s="63">
        <v>1906.28</v>
      </c>
      <c r="I94" s="31"/>
    </row>
    <row r="95" spans="1:9" ht="16.5" customHeight="1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1090004.6000000001</v>
      </c>
      <c r="F95" s="45">
        <f>F96+F128+F132</f>
        <v>1386504.6</v>
      </c>
      <c r="G95" s="45">
        <f t="shared" ref="G95" si="8">G96+G128+G132</f>
        <v>69750</v>
      </c>
      <c r="H95" s="45">
        <f>H96+H128+H132</f>
        <v>69750</v>
      </c>
      <c r="I95" s="31"/>
    </row>
    <row r="96" spans="1:9" ht="27.75" customHeight="1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1090004.6000000001</v>
      </c>
      <c r="F96" s="45">
        <f>F97+F102+F112+F115</f>
        <v>1316504.6000000001</v>
      </c>
      <c r="G96" s="45">
        <f>G97+G102+G112+G115</f>
        <v>69750</v>
      </c>
      <c r="H96" s="45">
        <f>H97+H102+H112+H115+H107</f>
        <v>69750</v>
      </c>
      <c r="I96" s="31"/>
    </row>
    <row r="97" spans="1:9" ht="27" customHeight="1">
      <c r="A97" s="40" t="s">
        <v>9</v>
      </c>
      <c r="B97" s="41" t="s">
        <v>193</v>
      </c>
      <c r="C97" s="42" t="s">
        <v>138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69750</v>
      </c>
      <c r="H97" s="45">
        <f t="shared" si="9"/>
        <v>69750</v>
      </c>
      <c r="I97" s="31"/>
    </row>
    <row r="98" spans="1:9">
      <c r="A98" s="58" t="s">
        <v>9</v>
      </c>
      <c r="B98" s="59" t="s">
        <v>192</v>
      </c>
      <c r="C98" s="60" t="s">
        <v>139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69750</v>
      </c>
      <c r="H98" s="68">
        <f t="shared" si="10"/>
        <v>69750</v>
      </c>
      <c r="I98" s="31"/>
    </row>
    <row r="99" spans="1:9" ht="23.25">
      <c r="A99" s="58" t="s">
        <v>9</v>
      </c>
      <c r="B99" s="59" t="s">
        <v>191</v>
      </c>
      <c r="C99" s="60" t="s">
        <v>140</v>
      </c>
      <c r="D99" s="61" t="s">
        <v>9</v>
      </c>
      <c r="E99" s="62">
        <f>F99</f>
        <v>837000</v>
      </c>
      <c r="F99" s="63">
        <v>837000</v>
      </c>
      <c r="G99" s="63">
        <f>H99</f>
        <v>69750</v>
      </c>
      <c r="H99" s="63">
        <v>69750</v>
      </c>
      <c r="I99" s="31"/>
    </row>
    <row r="100" spans="1:9" ht="23.25">
      <c r="A100" s="58" t="s">
        <v>9</v>
      </c>
      <c r="B100" s="59" t="s">
        <v>190</v>
      </c>
      <c r="C100" s="60" t="s">
        <v>141</v>
      </c>
      <c r="D100" s="61" t="s">
        <v>9</v>
      </c>
      <c r="E100" s="62">
        <f>E101</f>
        <v>0</v>
      </c>
      <c r="F100" s="68">
        <f t="shared" ref="F100:H100" si="11">F101</f>
        <v>0</v>
      </c>
      <c r="G100" s="68">
        <f t="shared" si="11"/>
        <v>0</v>
      </c>
      <c r="H100" s="68">
        <f t="shared" si="11"/>
        <v>0</v>
      </c>
      <c r="I100" s="31"/>
    </row>
    <row r="101" spans="1:9" ht="23.25">
      <c r="A101" s="58" t="s">
        <v>9</v>
      </c>
      <c r="B101" s="59" t="s">
        <v>189</v>
      </c>
      <c r="C101" s="60" t="s">
        <v>142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188</v>
      </c>
      <c r="C102" s="42" t="s">
        <v>143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187</v>
      </c>
      <c r="C103" s="60" t="s">
        <v>144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186</v>
      </c>
      <c r="C104" s="60" t="s">
        <v>145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185</v>
      </c>
      <c r="C105" s="60" t="s">
        <v>146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184</v>
      </c>
      <c r="C106" s="60" t="s">
        <v>147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188</v>
      </c>
      <c r="C107" s="42" t="s">
        <v>213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210</v>
      </c>
      <c r="C108" s="60" t="s">
        <v>212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211</v>
      </c>
      <c r="C109" s="60" t="s">
        <v>214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226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225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183</v>
      </c>
      <c r="C112" s="42" t="s">
        <v>148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0</v>
      </c>
      <c r="I112" s="31"/>
    </row>
    <row r="113" spans="1:9" ht="23.25">
      <c r="A113" s="58" t="s">
        <v>9</v>
      </c>
      <c r="B113" s="59" t="s">
        <v>182</v>
      </c>
      <c r="C113" s="60" t="s">
        <v>149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0</v>
      </c>
      <c r="I113" s="31"/>
    </row>
    <row r="114" spans="1:9" ht="34.5">
      <c r="A114" s="58" t="s">
        <v>9</v>
      </c>
      <c r="B114" s="59" t="s">
        <v>181</v>
      </c>
      <c r="C114" s="60" t="s">
        <v>150</v>
      </c>
      <c r="D114" s="61" t="s">
        <v>9</v>
      </c>
      <c r="E114" s="62"/>
      <c r="F114" s="63">
        <v>226500</v>
      </c>
      <c r="G114" s="63"/>
      <c r="H114" s="63">
        <v>0</v>
      </c>
      <c r="I114" s="31"/>
    </row>
    <row r="115" spans="1:9" ht="23.25" customHeight="1">
      <c r="A115" s="40" t="s">
        <v>9</v>
      </c>
      <c r="B115" s="41" t="s">
        <v>180</v>
      </c>
      <c r="C115" s="42" t="s">
        <v>151</v>
      </c>
      <c r="D115" s="43" t="s">
        <v>9</v>
      </c>
      <c r="E115" s="44">
        <f>E116+E119+E118</f>
        <v>253004.6</v>
      </c>
      <c r="F115" s="45">
        <f>F116+F119+F118</f>
        <v>253004.6</v>
      </c>
      <c r="G115" s="45">
        <f>G116+G119+G118</f>
        <v>0</v>
      </c>
      <c r="H115" s="45">
        <f>H116+H119+H118</f>
        <v>0</v>
      </c>
      <c r="I115" s="31"/>
    </row>
    <row r="116" spans="1:9" ht="34.5">
      <c r="A116" s="58" t="s">
        <v>9</v>
      </c>
      <c r="B116" s="59" t="s">
        <v>179</v>
      </c>
      <c r="C116" s="60" t="s">
        <v>152</v>
      </c>
      <c r="D116" s="61" t="s">
        <v>9</v>
      </c>
      <c r="E116" s="62">
        <f>E117</f>
        <v>0</v>
      </c>
      <c r="F116" s="68">
        <f t="shared" ref="F116:H116" si="18">F117</f>
        <v>0</v>
      </c>
      <c r="G116" s="68">
        <f t="shared" si="18"/>
        <v>0</v>
      </c>
      <c r="H116" s="68">
        <f t="shared" si="18"/>
        <v>0</v>
      </c>
      <c r="I116" s="31"/>
    </row>
    <row r="117" spans="1:9" ht="45.75">
      <c r="A117" s="58" t="s">
        <v>9</v>
      </c>
      <c r="B117" s="59" t="s">
        <v>178</v>
      </c>
      <c r="C117" s="60" t="s">
        <v>153</v>
      </c>
      <c r="D117" s="61" t="s">
        <v>9</v>
      </c>
      <c r="E117" s="62">
        <f>F117</f>
        <v>0</v>
      </c>
      <c r="F117" s="87">
        <f>0</f>
        <v>0</v>
      </c>
      <c r="G117" s="63">
        <f>H117</f>
        <v>0</v>
      </c>
      <c r="H117" s="63">
        <v>0</v>
      </c>
      <c r="I117" s="31"/>
    </row>
    <row r="118" spans="1:9" ht="57">
      <c r="A118" s="58"/>
      <c r="B118" s="59" t="s">
        <v>218</v>
      </c>
      <c r="C118" s="60" t="s">
        <v>219</v>
      </c>
      <c r="D118" s="61"/>
      <c r="E118" s="62">
        <f>F118</f>
        <v>0</v>
      </c>
      <c r="F118" s="63">
        <f>0</f>
        <v>0</v>
      </c>
      <c r="G118" s="63">
        <f>H118</f>
        <v>0</v>
      </c>
      <c r="H118" s="63">
        <v>0</v>
      </c>
      <c r="I118" s="31"/>
    </row>
    <row r="119" spans="1:9">
      <c r="A119" s="58" t="s">
        <v>9</v>
      </c>
      <c r="B119" s="59" t="s">
        <v>177</v>
      </c>
      <c r="C119" s="60" t="s">
        <v>154</v>
      </c>
      <c r="D119" s="61" t="s">
        <v>9</v>
      </c>
      <c r="E119" s="62">
        <f>E120</f>
        <v>253004.6</v>
      </c>
      <c r="F119" s="68">
        <f t="shared" ref="F119:H119" si="19">F120</f>
        <v>253004.6</v>
      </c>
      <c r="G119" s="68">
        <f>G120</f>
        <v>0</v>
      </c>
      <c r="H119" s="68">
        <f t="shared" si="19"/>
        <v>0</v>
      </c>
      <c r="I119" s="31"/>
    </row>
    <row r="120" spans="1:9" ht="23.25">
      <c r="A120" s="58" t="s">
        <v>9</v>
      </c>
      <c r="B120" s="59" t="s">
        <v>176</v>
      </c>
      <c r="C120" s="60" t="s">
        <v>155</v>
      </c>
      <c r="D120" s="61" t="s">
        <v>9</v>
      </c>
      <c r="E120" s="62">
        <f>F120</f>
        <v>253004.6</v>
      </c>
      <c r="F120" s="68">
        <f>F121+F122+F123+F124+F127+F125+F126</f>
        <v>253004.6</v>
      </c>
      <c r="G120" s="68">
        <f>G121+G127+G122+G123+G124+G125+G126</f>
        <v>0</v>
      </c>
      <c r="H120" s="68">
        <f>H121+H123+H122+H127+H124+H125+H126</f>
        <v>0</v>
      </c>
      <c r="I120" s="31"/>
    </row>
    <row r="121" spans="1:9" ht="23.25">
      <c r="A121" s="58"/>
      <c r="B121" s="59"/>
      <c r="C121" s="60" t="s">
        <v>209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0</v>
      </c>
      <c r="H121" s="63">
        <v>0</v>
      </c>
      <c r="I121" s="31"/>
    </row>
    <row r="122" spans="1:9" ht="24" customHeight="1">
      <c r="A122" s="58"/>
      <c r="B122" s="59"/>
      <c r="C122" s="60" t="s">
        <v>221</v>
      </c>
      <c r="D122" s="61"/>
      <c r="E122" s="62">
        <f t="shared" si="20"/>
        <v>0</v>
      </c>
      <c r="F122" s="63">
        <v>0</v>
      </c>
      <c r="G122" s="63">
        <f t="shared" si="21"/>
        <v>0</v>
      </c>
      <c r="H122" s="63">
        <v>0</v>
      </c>
      <c r="I122" s="31"/>
    </row>
    <row r="123" spans="1:9">
      <c r="A123" s="58"/>
      <c r="B123" s="59"/>
      <c r="C123" s="60" t="s">
        <v>222</v>
      </c>
      <c r="D123" s="61"/>
      <c r="E123" s="62">
        <f>F123</f>
        <v>240874.6</v>
      </c>
      <c r="F123" s="63">
        <f>240874.6</f>
        <v>240874.6</v>
      </c>
      <c r="G123" s="63">
        <f t="shared" si="21"/>
        <v>0</v>
      </c>
      <c r="H123" s="63">
        <v>0</v>
      </c>
      <c r="I123" s="31"/>
    </row>
    <row r="124" spans="1:9" ht="23.25">
      <c r="A124" s="58"/>
      <c r="B124" s="59"/>
      <c r="C124" s="60" t="s">
        <v>223</v>
      </c>
      <c r="D124" s="61"/>
      <c r="E124" s="90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227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>
      <c r="A126" s="58"/>
      <c r="B126" s="59"/>
      <c r="C126" s="85"/>
      <c r="D126" s="86"/>
      <c r="E126" s="88">
        <v>0</v>
      </c>
      <c r="F126" s="89">
        <v>0</v>
      </c>
      <c r="G126" s="89">
        <v>0</v>
      </c>
      <c r="H126" s="89">
        <v>0</v>
      </c>
      <c r="I126" s="31"/>
    </row>
    <row r="127" spans="1:9">
      <c r="A127" s="58"/>
      <c r="B127" s="59"/>
      <c r="C127" s="60" t="s">
        <v>228</v>
      </c>
      <c r="D127" s="61"/>
      <c r="E127" s="62">
        <f t="shared" si="20"/>
        <v>0</v>
      </c>
      <c r="F127" s="87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157</v>
      </c>
      <c r="C128" s="48" t="s">
        <v>156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0</v>
      </c>
      <c r="I128" s="31"/>
    </row>
    <row r="129" spans="1:9" ht="23.25">
      <c r="A129" s="52" t="s">
        <v>9</v>
      </c>
      <c r="B129" s="53" t="s">
        <v>171</v>
      </c>
      <c r="C129" s="54" t="s">
        <v>158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0</v>
      </c>
      <c r="I129" s="31"/>
    </row>
    <row r="130" spans="1:9" ht="34.5">
      <c r="A130" s="58" t="s">
        <v>9</v>
      </c>
      <c r="B130" s="59" t="s">
        <v>172</v>
      </c>
      <c r="C130" s="60" t="s">
        <v>159</v>
      </c>
      <c r="D130" s="61" t="s">
        <v>9</v>
      </c>
      <c r="E130" s="62"/>
      <c r="F130" s="63">
        <v>20000</v>
      </c>
      <c r="G130" s="63"/>
      <c r="H130" s="63">
        <f>0</f>
        <v>0</v>
      </c>
      <c r="I130" s="31"/>
    </row>
    <row r="131" spans="1:9" ht="23.25">
      <c r="A131" s="58" t="s">
        <v>9</v>
      </c>
      <c r="B131" s="59" t="s">
        <v>173</v>
      </c>
      <c r="C131" s="60" t="s">
        <v>158</v>
      </c>
      <c r="D131" s="61" t="s">
        <v>9</v>
      </c>
      <c r="E131" s="62"/>
      <c r="F131" s="63">
        <v>50000</v>
      </c>
      <c r="G131" s="63"/>
      <c r="H131" s="63">
        <f>0</f>
        <v>0</v>
      </c>
      <c r="I131" s="31"/>
    </row>
    <row r="132" spans="1:9" ht="34.5">
      <c r="A132" s="40" t="s">
        <v>9</v>
      </c>
      <c r="B132" s="41" t="s">
        <v>161</v>
      </c>
      <c r="C132" s="42" t="s">
        <v>160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174</v>
      </c>
      <c r="C133" s="60" t="s">
        <v>162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175</v>
      </c>
      <c r="C134" s="60" t="s">
        <v>163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1" t="s">
        <v>243</v>
      </c>
      <c r="E136" s="91" t="s">
        <v>244</v>
      </c>
    </row>
    <row r="138" spans="1:9">
      <c r="B138" s="91" t="s">
        <v>245</v>
      </c>
      <c r="E138" s="91" t="s">
        <v>246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2021-02-01T11:54:09Z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