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<sst xmlns="http://schemas.openxmlformats.org/spreadsheetml/2006/main" count="63" uniqueCount="54">
  <si>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</si>
  <si>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</si>
  <si>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</si>
  <si>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</si>
  <si>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</si>
  <si>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</si>
  <si>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</si>
  <si>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</si>
  <si>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</si>
  <si>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</si>
  <si>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</si>
  <si>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</si>
  <si>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</si>
  <si>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</si>
  <si>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</si>
  <si>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</si>
  <si>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</si>
  <si>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</si>
  <si>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</si>
  <si>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</si>
  <si>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</si>
  <si>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</si>
  <si>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</si>
  <si>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</si>
  <si>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</si>
  <si>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</si>
  <si>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</si>
  <si>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</si>
  <si>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</si>
  <si>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</si>
  <si>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</si>
  <si>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</si>
  <si>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</si>
  <si>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</si>
  <si>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</si>
  <si>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</si>
  <si>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</si>
  <si>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</si>
  <si>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</si>
  <si>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</si>
  <si>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</si>
  <si>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</si>
  <si>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</si>
  <si>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</si>
  <si>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</si>
  <si>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</si>
  <si>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</si>
  <si>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</si>
  <si>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</si>
  <si>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</si>
  <si>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</si>
  <si>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</si>
  <si>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</si>
  <si>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по Латненскому городскому поселению на 01 марта 2021г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</si>
</sst>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1693000</v>
          </cell>
          <cell r="G7">
            <v>138871</v>
          </cell>
        </row>
        <row r="14">
          <cell r="E14">
            <v>511000</v>
          </cell>
          <cell r="G14">
            <v>34636.99</v>
          </cell>
        </row>
        <row r="27">
          <cell r="E27">
            <v>2984000</v>
          </cell>
          <cell r="G27">
            <v>294277.23</v>
          </cell>
        </row>
        <row r="31">
          <cell r="E31">
            <v>153900</v>
          </cell>
          <cell r="G31">
            <v>12826.42</v>
          </cell>
        </row>
        <row r="40">
          <cell r="E40">
            <v>901000</v>
          </cell>
          <cell r="G40">
            <v>61697.450000000004</v>
          </cell>
        </row>
        <row r="43">
          <cell r="E43">
            <v>46500</v>
          </cell>
          <cell r="G43">
            <v>3873.56</v>
          </cell>
        </row>
        <row r="68">
          <cell r="E68">
            <v>1669000</v>
          </cell>
          <cell r="G68">
            <v>354798.11</v>
          </cell>
        </row>
        <row r="91">
          <cell r="G91">
            <v>0</v>
          </cell>
        </row>
        <row r="114">
          <cell r="E114">
            <v>26100</v>
          </cell>
          <cell r="G114">
            <v>0</v>
          </cell>
        </row>
        <row r="133">
          <cell r="E133">
            <v>50000</v>
          </cell>
          <cell r="G133">
            <v>0</v>
          </cell>
        </row>
        <row r="147">
          <cell r="E147">
            <v>12130</v>
          </cell>
          <cell r="G147">
            <v>0</v>
          </cell>
        </row>
        <row r="151">
          <cell r="E151">
            <v>11685000</v>
          </cell>
          <cell r="G151">
            <v>388352.87</v>
          </cell>
        </row>
        <row r="166">
          <cell r="E166">
            <v>110000</v>
          </cell>
          <cell r="G166">
            <v>25000</v>
          </cell>
        </row>
        <row r="171">
          <cell r="E171">
            <v>255000</v>
          </cell>
          <cell r="G171">
            <v>17228</v>
          </cell>
        </row>
        <row r="189">
          <cell r="E189">
            <v>889000</v>
          </cell>
          <cell r="G189">
            <v>0</v>
          </cell>
        </row>
        <row r="204">
          <cell r="E204">
            <v>2718000</v>
          </cell>
          <cell r="G204">
            <v>88791.42000000001</v>
          </cell>
        </row>
        <row r="236">
          <cell r="E236">
            <v>1680000</v>
          </cell>
          <cell r="G236">
            <v>97074.09999999999</v>
          </cell>
        </row>
        <row r="258">
          <cell r="E258">
            <v>60000</v>
          </cell>
          <cell r="G258">
            <v>0</v>
          </cell>
        </row>
        <row r="272">
          <cell r="E272">
            <v>629000</v>
          </cell>
          <cell r="G272">
            <v>47047.72</v>
          </cell>
        </row>
        <row r="275">
          <cell r="E275">
            <v>1830874.6</v>
          </cell>
          <cell r="G275">
            <v>332412.91000000003</v>
          </cell>
        </row>
        <row r="278">
          <cell r="E278">
            <v>1148000</v>
          </cell>
          <cell r="G278">
            <v>193024.64</v>
          </cell>
        </row>
        <row r="281">
          <cell r="E281">
            <v>252000</v>
          </cell>
          <cell r="G281">
            <v>36266.880000000005</v>
          </cell>
        </row>
        <row r="286">
          <cell r="E286">
            <v>50000</v>
          </cell>
          <cell r="G286">
            <v>0</v>
          </cell>
        </row>
        <row r="290">
          <cell r="G290">
            <v>0</v>
          </cell>
        </row>
        <row r="296">
          <cell r="E296">
            <v>1000000</v>
          </cell>
        </row>
        <row r="299">
          <cell r="E299">
            <v>1500000</v>
          </cell>
        </row>
        <row r="302">
          <cell r="E302">
            <v>0</v>
          </cell>
          <cell r="G302">
            <v>0</v>
          </cell>
        </row>
        <row r="322">
          <cell r="E322">
            <v>22000</v>
          </cell>
          <cell r="G322">
            <v>20899</v>
          </cell>
        </row>
        <row r="323">
          <cell r="G323">
            <v>20899</v>
          </cell>
        </row>
        <row r="324">
          <cell r="E324">
            <v>12000</v>
          </cell>
          <cell r="G324">
            <v>0</v>
          </cell>
        </row>
        <row r="327">
          <cell r="E327">
            <v>249000</v>
          </cell>
          <cell r="G327">
            <v>0</v>
          </cell>
        </row>
        <row r="329">
          <cell r="E329">
            <v>5000</v>
          </cell>
        </row>
        <row r="330">
          <cell r="G330">
            <v>0</v>
          </cell>
        </row>
        <row r="333">
          <cell r="E333">
            <v>1000</v>
          </cell>
          <cell r="G333">
            <v>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8" t="s">
        <v>12</v>
      </c>
      <c r="I1" s="68"/>
      <c r="J1" s="68"/>
      <c r="K1" s="68"/>
    </row>
    <row r="3" spans="1:10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4" t="s">
        <v>0</v>
      </c>
      <c r="B7" s="54" t="s">
        <v>7</v>
      </c>
      <c r="C7" s="63" t="s">
        <v>1</v>
      </c>
      <c r="D7" s="64"/>
      <c r="E7" s="64"/>
      <c r="F7" s="64"/>
      <c r="G7" s="64"/>
      <c r="H7" s="64"/>
      <c r="I7" s="59" t="s">
        <v>3</v>
      </c>
      <c r="J7" s="60"/>
    </row>
    <row r="8" spans="1:10" ht="27.75" customHeight="1">
      <c r="A8" s="55"/>
      <c r="B8" s="55"/>
      <c r="C8" s="65" t="s">
        <v>2</v>
      </c>
      <c r="D8" s="66"/>
      <c r="E8" s="65" t="s">
        <v>13</v>
      </c>
      <c r="F8" s="66"/>
      <c r="G8" s="65" t="s">
        <v>9</v>
      </c>
      <c r="H8" s="66"/>
      <c r="I8" s="61"/>
      <c r="J8" s="62"/>
    </row>
    <row r="9" spans="1:10" ht="15">
      <c r="A9" s="56"/>
      <c r="B9" s="5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33</v>
      </c>
      <c r="B10" s="45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8"/>
      <c r="B11" s="46"/>
      <c r="C11" s="29"/>
      <c r="D11" s="29"/>
      <c r="E11" s="25"/>
      <c r="F11" s="25"/>
      <c r="G11" s="38">
        <f>'[1]Sheet2'!$E$27+'[1]Sheet2'!$E$40+'[1]Sheet2'!$E$68+'[1]Sheet2'!$E$327+'[1]Sheet2'!$E$322+'[1]Sheet2'!$E$333+'[1]Sheet2'!$E$272</f>
        <v>6455000</v>
      </c>
      <c r="H11" s="26">
        <f>'[1]Sheet2'!$G$27+'[1]Sheet2'!$G$40+'[1]Sheet2'!$G$68+'[1]Sheet2'!$G$323+'[1]Sheet2'!$G$327+'[1]Sheet2'!$G$322+'[1]Sheet2'!$G$272</f>
        <v>799618.51</v>
      </c>
      <c r="I11" s="25">
        <f>E11+G11</f>
        <v>6455000</v>
      </c>
      <c r="J11" s="26">
        <f>F11+H11</f>
        <v>799618.51</v>
      </c>
    </row>
    <row r="12" spans="1:10" ht="34.5" customHeight="1">
      <c r="A12" s="13" t="s">
        <v>47</v>
      </c>
      <c r="B12" s="21" t="s">
        <v>46</v>
      </c>
      <c r="C12" s="29"/>
      <c r="D12" s="29"/>
      <c r="E12" s="29"/>
      <c r="F12" s="29"/>
      <c r="G12" s="25"/>
      <c r="H12" s="26">
        <f>'[1]Sheet2'!$G$91+'[1]Sheet2'!$G$333</f>
        <v>0</v>
      </c>
      <c r="I12" s="25">
        <f>G12</f>
        <v>0</v>
      </c>
      <c r="J12" s="26">
        <f>H12</f>
        <v>0</v>
      </c>
    </row>
    <row r="13" spans="1:10" ht="61.5" customHeight="1">
      <c r="A13" s="50" t="s">
        <v>20</v>
      </c>
      <c r="B13" s="45" t="s">
        <v>21</v>
      </c>
      <c r="C13" s="47">
        <f>'[1]Sheet2'!$E$114+'[1]Sheet2'!$E$43+'[1]Sheet2'!$E$31</f>
        <v>226500</v>
      </c>
      <c r="D13" s="47">
        <f>'[1]Sheet2'!$G$31+'[1]Sheet2'!$G$43+'[1]Sheet2'!$G$114</f>
        <v>16699.98</v>
      </c>
      <c r="E13" s="43"/>
      <c r="F13" s="43"/>
      <c r="G13" s="43"/>
      <c r="H13" s="43"/>
      <c r="I13" s="43">
        <f>C13</f>
        <v>226500</v>
      </c>
      <c r="J13" s="43">
        <f>D13</f>
        <v>16699.98</v>
      </c>
    </row>
    <row r="14" spans="1:10" ht="30.75" customHeight="1" hidden="1">
      <c r="A14" s="51"/>
      <c r="B14" s="46"/>
      <c r="C14" s="44"/>
      <c r="D14" s="44"/>
      <c r="E14" s="44"/>
      <c r="F14" s="44"/>
      <c r="G14" s="44"/>
      <c r="H14" s="44"/>
      <c r="I14" s="44"/>
      <c r="J14" s="44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50000</v>
      </c>
      <c r="H15" s="17">
        <f>'[1]Sheet2'!$G$133</f>
        <v>0</v>
      </c>
      <c r="I15" s="17">
        <f>G15</f>
        <v>50000</v>
      </c>
      <c r="J15" s="17"/>
    </row>
    <row r="16" spans="1:10" ht="21" customHeight="1">
      <c r="A16" s="13" t="s">
        <v>41</v>
      </c>
      <c r="B16" s="32" t="s">
        <v>42</v>
      </c>
      <c r="C16" s="13"/>
      <c r="D16" s="13"/>
      <c r="E16" s="27">
        <f>'[1]Sheet2'!$E$147</f>
        <v>12130</v>
      </c>
      <c r="F16" s="28">
        <f>'[1]Sheet2'!$G$147</f>
        <v>0</v>
      </c>
      <c r="G16" s="28"/>
      <c r="H16" s="28">
        <v>0</v>
      </c>
      <c r="I16" s="28">
        <f>E16+G16</f>
        <v>12130</v>
      </c>
      <c r="J16" s="17">
        <f>F16+H16</f>
        <v>0</v>
      </c>
    </row>
    <row r="17" spans="1:10" ht="24.75" customHeight="1">
      <c r="A17" s="13" t="s">
        <v>36</v>
      </c>
      <c r="B17" s="32" t="s">
        <v>35</v>
      </c>
      <c r="C17" s="13"/>
      <c r="D17" s="13"/>
      <c r="E17" s="27"/>
      <c r="F17" s="28"/>
      <c r="G17" s="28">
        <f>'[1]Sheet2'!$E$166</f>
        <v>110000</v>
      </c>
      <c r="H17" s="28">
        <f>'[1]Sheet2'!$G$166</f>
        <v>25000</v>
      </c>
      <c r="I17" s="28">
        <f>E17+G17</f>
        <v>110000</v>
      </c>
      <c r="J17" s="17">
        <f>F17+H17</f>
        <v>25000</v>
      </c>
    </row>
    <row r="18" spans="1:10" ht="40.5" customHeight="1">
      <c r="A18" s="50" t="s">
        <v>23</v>
      </c>
      <c r="B18" s="45" t="s">
        <v>24</v>
      </c>
      <c r="C18" s="43"/>
      <c r="D18" s="43"/>
      <c r="E18" s="43">
        <v>10000000</v>
      </c>
      <c r="F18" s="43"/>
      <c r="G18" s="52">
        <f>'[1]Sheet2'!$E$151+'[1]Sheet2'!$E$296-E18</f>
        <v>2685000</v>
      </c>
      <c r="H18" s="47">
        <f>'[1]Sheet2'!$G$151+'[1]Sheet2'!$G$286-F18</f>
        <v>388352.87</v>
      </c>
      <c r="I18" s="43">
        <f>E18+G18</f>
        <v>12685000</v>
      </c>
      <c r="J18" s="40">
        <f>H18+F18</f>
        <v>388352.87</v>
      </c>
    </row>
    <row r="19" spans="1:10" ht="17.25" customHeight="1" hidden="1">
      <c r="A19" s="51"/>
      <c r="B19" s="46"/>
      <c r="C19" s="44"/>
      <c r="D19" s="44"/>
      <c r="E19" s="44"/>
      <c r="F19" s="44"/>
      <c r="G19" s="53"/>
      <c r="H19" s="44"/>
      <c r="I19" s="44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255000</v>
      </c>
      <c r="H20" s="17">
        <f>'[1]Sheet2'!$G$171</f>
        <v>17228</v>
      </c>
      <c r="I20" s="17">
        <f>C20+E20+G20</f>
        <v>255000</v>
      </c>
      <c r="J20" s="33">
        <f>F20+H20</f>
        <v>17228</v>
      </c>
    </row>
    <row r="21" spans="1:10" ht="15">
      <c r="A21" s="50" t="s">
        <v>26</v>
      </c>
      <c r="B21" s="45" t="s">
        <v>17</v>
      </c>
      <c r="C21" s="43"/>
      <c r="D21" s="43"/>
      <c r="E21" s="43"/>
      <c r="F21" s="43"/>
      <c r="G21" s="47">
        <f>'[1]Sheet2'!$E$189+'[1]Sheet2'!$E$299</f>
        <v>2389000</v>
      </c>
      <c r="H21" s="48">
        <f>'[1]Sheet2'!$G$189+'[1]Sheet2'!$G$290</f>
        <v>0</v>
      </c>
      <c r="I21" s="47">
        <f>G21</f>
        <v>2389000</v>
      </c>
      <c r="J21" s="48">
        <f>H21</f>
        <v>0</v>
      </c>
    </row>
    <row r="22" spans="1:10" ht="15">
      <c r="A22" s="51"/>
      <c r="B22" s="46"/>
      <c r="C22" s="44"/>
      <c r="D22" s="44"/>
      <c r="E22" s="44"/>
      <c r="F22" s="44"/>
      <c r="G22" s="44"/>
      <c r="H22" s="49"/>
      <c r="I22" s="44"/>
      <c r="J22" s="49"/>
    </row>
    <row r="23" spans="1:10" ht="24.75">
      <c r="A23" s="1" t="s">
        <v>26</v>
      </c>
      <c r="B23" s="15" t="s">
        <v>18</v>
      </c>
      <c r="C23" s="16"/>
      <c r="D23" s="16"/>
      <c r="E23" s="16">
        <f>240874.6</f>
        <v>240874.6</v>
      </c>
      <c r="F23" s="16">
        <f>0</f>
        <v>0</v>
      </c>
      <c r="G23" s="35">
        <f>'[1]Sheet2'!$E$204+'[1]Sheet2'!$E$275-E23</f>
        <v>4308000</v>
      </c>
      <c r="H23" s="35">
        <f>'[1]Sheet2'!$G$204+'[1]Sheet2'!$G$275-F23</f>
        <v>421204.3300000001</v>
      </c>
      <c r="I23" s="39">
        <f>G23+E23+C23</f>
        <v>4548874.6</v>
      </c>
      <c r="J23" s="35">
        <f>D23+F23+H23</f>
        <v>421204.3300000001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50" t="s">
        <v>27</v>
      </c>
      <c r="B26" s="45" t="s">
        <v>19</v>
      </c>
      <c r="C26" s="43"/>
      <c r="D26" s="43"/>
      <c r="E26" s="43"/>
      <c r="F26" s="43"/>
      <c r="G26" s="43"/>
      <c r="H26" s="43"/>
      <c r="I26" s="43"/>
      <c r="J26" s="43"/>
    </row>
    <row r="27" spans="1:10" ht="15">
      <c r="A27" s="51"/>
      <c r="B27" s="46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7">
        <f>'[1]Sheet2'!$E$7+'[1]Sheet2'!$E$14+'[1]Sheet2'!$E$236+'[1]Sheet2'!$E$324+'[1]Sheet2'!$E$329+'[1]Sheet2'!$E$339+'[1]Sheet2'!$E$278</f>
        <v>5049000</v>
      </c>
      <c r="H29" s="34">
        <f>'[1]Sheet2'!$G$7+'[1]Sheet2'!$G$14+'[1]Sheet2'!$G$278+'[1]Sheet2'!$G$324+'[1]Sheet2'!$G$330+'[1]Sheet2'!$G$339+'[1]Sheet2'!$G$236</f>
        <v>463606.73</v>
      </c>
      <c r="I29" s="12">
        <f>G29+E29+C29</f>
        <v>5049000</v>
      </c>
      <c r="J29" s="34">
        <f>F29+H29+D29</f>
        <v>463606.73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6">
        <f>'[1]Sheet2'!$E$281+'[1]Sheet2'!$E$286</f>
        <v>302000</v>
      </c>
      <c r="H30" s="14">
        <f>'[1]Sheet2'!$G$281+'[1]Sheet2'!$G$286</f>
        <v>36266.880000000005</v>
      </c>
      <c r="I30" s="36">
        <f>G30+E30</f>
        <v>302000</v>
      </c>
      <c r="J30" s="34">
        <f>H30+F30</f>
        <v>36266.880000000005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6">
        <f>'[1]Sheet2'!$E$258</f>
        <v>60000</v>
      </c>
      <c r="H31" s="36">
        <f>'[1]Sheet2'!$G$258</f>
        <v>0</v>
      </c>
      <c r="I31" s="12">
        <f>G31</f>
        <v>60000</v>
      </c>
      <c r="J31" s="12">
        <f>H31</f>
        <v>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48</v>
      </c>
      <c r="B33" s="2" t="s">
        <v>40</v>
      </c>
      <c r="C33" s="1"/>
      <c r="D33" s="1"/>
      <c r="E33" s="1"/>
      <c r="F33" s="1"/>
      <c r="G33" s="16"/>
      <c r="H33" s="16"/>
      <c r="I33" s="35">
        <f>'[1]Sheet2'!$E$302</f>
        <v>0</v>
      </c>
      <c r="J33" s="35">
        <f>'[1]Sheet2'!$G$302</f>
        <v>0</v>
      </c>
    </row>
    <row r="34" spans="1:11" ht="21.75" customHeight="1">
      <c r="A34" s="3" t="s">
        <v>6</v>
      </c>
      <c r="B34" s="4"/>
      <c r="C34" s="3">
        <f>C13+C20+C23+C29</f>
        <v>226500</v>
      </c>
      <c r="D34" s="31">
        <f>SUM(D10:D33)</f>
        <v>16699.98</v>
      </c>
      <c r="E34" s="5">
        <f aca="true" t="shared" si="0" ref="E34:J34">SUM(E11:E33)</f>
        <v>10253004.6</v>
      </c>
      <c r="F34" s="5">
        <f t="shared" si="0"/>
        <v>0</v>
      </c>
      <c r="G34" s="5">
        <f t="shared" si="0"/>
        <v>21663000</v>
      </c>
      <c r="H34" s="5">
        <f t="shared" si="0"/>
        <v>2151277.32</v>
      </c>
      <c r="I34" s="5">
        <f t="shared" si="0"/>
        <v>32142504.6</v>
      </c>
      <c r="J34" s="5">
        <f t="shared" si="0"/>
        <v>2167977.3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4" ht="15">
      <c r="A40" s="41" t="s">
        <v>49</v>
      </c>
      <c r="B40" s="42"/>
      <c r="C40" s="42"/>
      <c r="D40" s="41" t="s">
        <v>52</v>
      </c>
    </row>
    <row r="41" spans="1:11" ht="15">
      <c r="A41" s="42"/>
      <c r="B41" s="42"/>
      <c r="C41" s="42"/>
      <c r="D41" s="42"/>
      <c r="K41" s="18"/>
    </row>
    <row r="42" spans="1:4" ht="15">
      <c r="A42" s="41" t="s">
        <v>50</v>
      </c>
      <c r="B42" s="42"/>
      <c r="C42" s="42"/>
      <c r="D42" s="41" t="s">
        <v>51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2021-03-01T11:10:05Z</cp:lastPrinted>
  <dcterms:created xsi:type="dcterms:W3CDTF">2012-01-11T18:04:35Z</dcterms:created>
  <dcterms:modified xsi:type="dcterms:W3CDTF">2021-03-03T07:42:49Z</dcterms:modified>
  <cp:category/>
  <cp:version/>
  <cp:contentType/>
  <cp:contentStatus/>
</cp:coreProperties>
</file>