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<sst xmlns="http://schemas.openxmlformats.org/spreadsheetml/2006/main" count="60" uniqueCount="51">
  <si>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</si>
  <si>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</si>
  <si>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</si>
  <si>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</si>
  <si>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</si>
  <si>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</si>
  <si>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</si>
  <si>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</si>
  <si>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</si>
  <si>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</si>
  <si>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</si>
  <si>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</si>
  <si>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</si>
  <si>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</si>
  <si>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</si>
  <si>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</si>
  <si>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</si>
  <si>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</si>
  <si>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</si>
  <si>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</si>
  <si>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</si>
  <si>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</si>
  <si>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</si>
  <si>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</si>
  <si>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</si>
  <si>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</si>
  <si>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</si>
  <si>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</si>
  <si>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</si>
  <si>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</si>
  <si>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</si>
  <si>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</si>
  <si>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</si>
  <si>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</si>
  <si>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</si>
  <si>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</si>
  <si>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</si>
  <si>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</si>
  <si>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</si>
  <si>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</si>
  <si>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</si>
  <si>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</si>
  <si>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</si>
  <si>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</si>
  <si>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</si>
  <si>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</si>
  <si>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</si>
  <si>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</si>
  <si>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</si>
  <si>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Чернышова М.Д.</t>
  </si>
  <si>
    <t>по Латненскому городскому поселению на 01 июля 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</si>
</sst>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1" t="s">
        <v>12</v>
      </c>
      <c r="I1" s="61"/>
      <c r="J1" s="61"/>
      <c r="K1" s="61"/>
    </row>
    <row r="3" spans="1:10" ht="1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62" t="s">
        <v>50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7" t="s">
        <v>0</v>
      </c>
      <c r="B7" s="47" t="s">
        <v>7</v>
      </c>
      <c r="C7" s="56" t="s">
        <v>1</v>
      </c>
      <c r="D7" s="57"/>
      <c r="E7" s="57"/>
      <c r="F7" s="57"/>
      <c r="G7" s="57"/>
      <c r="H7" s="57"/>
      <c r="I7" s="52" t="s">
        <v>3</v>
      </c>
      <c r="J7" s="53"/>
    </row>
    <row r="8" spans="1:10" ht="27.75" customHeight="1">
      <c r="A8" s="48"/>
      <c r="B8" s="48"/>
      <c r="C8" s="58" t="s">
        <v>2</v>
      </c>
      <c r="D8" s="59"/>
      <c r="E8" s="58" t="s">
        <v>13</v>
      </c>
      <c r="F8" s="59"/>
      <c r="G8" s="58" t="s">
        <v>9</v>
      </c>
      <c r="H8" s="59"/>
      <c r="I8" s="54"/>
      <c r="J8" s="55"/>
    </row>
    <row r="9" spans="1:10" ht="15">
      <c r="A9" s="49"/>
      <c r="B9" s="49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0" t="s">
        <v>34</v>
      </c>
      <c r="B10" s="39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1"/>
      <c r="B11" s="40"/>
      <c r="C11" s="31"/>
      <c r="D11" s="31"/>
      <c r="E11" s="27"/>
      <c r="F11" s="27"/>
      <c r="G11" s="27">
        <f>2919000+881000+2919000+60000+252000+12000</f>
        <v>7043000</v>
      </c>
      <c r="H11" s="28">
        <f>1344129.15+334403.4+1621277.72+9841.05+251471</f>
        <v>3561122.3199999994</v>
      </c>
      <c r="I11" s="27">
        <f>E11+G11</f>
        <v>7043000</v>
      </c>
      <c r="J11" s="28">
        <f>F11+H11</f>
        <v>3561122.3199999994</v>
      </c>
    </row>
    <row r="12" spans="1:10" ht="34.5" customHeight="1">
      <c r="A12" s="13" t="s">
        <v>48</v>
      </c>
      <c r="B12" s="22" t="s">
        <v>47</v>
      </c>
      <c r="C12" s="31"/>
      <c r="D12" s="31"/>
      <c r="E12" s="31"/>
      <c r="F12" s="31"/>
      <c r="G12" s="27">
        <v>544000</v>
      </c>
      <c r="H12" s="28"/>
      <c r="I12" s="27">
        <f>G12</f>
        <v>544000</v>
      </c>
      <c r="J12" s="28">
        <f>H12</f>
        <v>0</v>
      </c>
    </row>
    <row r="13" spans="1:10" ht="61.5" customHeight="1">
      <c r="A13" s="43" t="s">
        <v>21</v>
      </c>
      <c r="B13" s="39" t="s">
        <v>22</v>
      </c>
      <c r="C13" s="37">
        <f>145600+44000+12400</f>
        <v>202000</v>
      </c>
      <c r="D13" s="37">
        <f>72435.99+21985.61+3107.21</f>
        <v>97528.81000000001</v>
      </c>
      <c r="E13" s="37"/>
      <c r="F13" s="37"/>
      <c r="G13" s="37"/>
      <c r="H13" s="37"/>
      <c r="I13" s="37">
        <f>C13</f>
        <v>202000</v>
      </c>
      <c r="J13" s="37">
        <f>D13</f>
        <v>97528.81000000001</v>
      </c>
    </row>
    <row r="14" spans="1:10" ht="30.75" customHeight="1" hidden="1">
      <c r="A14" s="44"/>
      <c r="B14" s="40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4" t="s">
        <v>43</v>
      </c>
      <c r="C16" s="13"/>
      <c r="D16" s="13"/>
      <c r="E16" s="29">
        <v>12130</v>
      </c>
      <c r="F16" s="30"/>
      <c r="G16" s="30">
        <v>4000</v>
      </c>
      <c r="H16" s="30"/>
      <c r="I16" s="30">
        <f>E16+G16</f>
        <v>16130</v>
      </c>
      <c r="J16" s="17">
        <f>F16+H16</f>
        <v>0</v>
      </c>
    </row>
    <row r="17" spans="1:10" ht="24.75" customHeight="1">
      <c r="A17" s="13" t="s">
        <v>37</v>
      </c>
      <c r="B17" s="34" t="s">
        <v>36</v>
      </c>
      <c r="C17" s="13"/>
      <c r="D17" s="13"/>
      <c r="E17" s="29"/>
      <c r="F17" s="30"/>
      <c r="G17" s="30">
        <f>119505.8+30494.2</f>
        <v>150000</v>
      </c>
      <c r="H17" s="30"/>
      <c r="I17" s="30">
        <f>E17+G17</f>
        <v>150000</v>
      </c>
      <c r="J17" s="17">
        <f>F17+H17</f>
        <v>0</v>
      </c>
    </row>
    <row r="18" spans="1:10" ht="40.5" customHeight="1">
      <c r="A18" s="43" t="s">
        <v>24</v>
      </c>
      <c r="B18" s="39" t="s">
        <v>25</v>
      </c>
      <c r="C18" s="37"/>
      <c r="D18" s="37"/>
      <c r="E18" s="37">
        <v>4526000</v>
      </c>
      <c r="F18" s="37"/>
      <c r="G18" s="45">
        <f>1776000-4000</f>
        <v>1772000</v>
      </c>
      <c r="H18" s="37">
        <v>1152560.9</v>
      </c>
      <c r="I18" s="37">
        <f>E18+G18</f>
        <v>6298000</v>
      </c>
      <c r="J18" s="18">
        <f>H18+F18</f>
        <v>1152560.9</v>
      </c>
    </row>
    <row r="19" spans="1:10" ht="17.25" customHeight="1" hidden="1">
      <c r="A19" s="44"/>
      <c r="B19" s="40"/>
      <c r="C19" s="38"/>
      <c r="D19" s="38"/>
      <c r="E19" s="38"/>
      <c r="F19" s="38"/>
      <c r="G19" s="46"/>
      <c r="H19" s="38"/>
      <c r="I19" s="38"/>
      <c r="J19" s="32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v>107412.83</v>
      </c>
      <c r="I20" s="17">
        <f>C20+E20+G20</f>
        <v>201000</v>
      </c>
      <c r="J20" s="35">
        <f>F20+H20</f>
        <v>107412.83</v>
      </c>
    </row>
    <row r="21" spans="1:10" ht="15">
      <c r="A21" s="43" t="s">
        <v>27</v>
      </c>
      <c r="B21" s="39" t="s">
        <v>17</v>
      </c>
      <c r="C21" s="37"/>
      <c r="D21" s="37"/>
      <c r="E21" s="37"/>
      <c r="F21" s="37"/>
      <c r="G21" s="37">
        <f>735000+1660000</f>
        <v>2395000</v>
      </c>
      <c r="H21" s="41">
        <f>1660000+20000</f>
        <v>1680000</v>
      </c>
      <c r="I21" s="37">
        <f>G21</f>
        <v>2395000</v>
      </c>
      <c r="J21" s="41">
        <f>H21</f>
        <v>1680000</v>
      </c>
    </row>
    <row r="22" spans="1:10" ht="15">
      <c r="A22" s="44"/>
      <c r="B22" s="40"/>
      <c r="C22" s="38"/>
      <c r="D22" s="38"/>
      <c r="E22" s="38"/>
      <c r="F22" s="38"/>
      <c r="G22" s="38"/>
      <c r="H22" s="42"/>
      <c r="I22" s="38"/>
      <c r="J22" s="42"/>
    </row>
    <row r="23" spans="1:10" ht="24.75">
      <c r="A23" s="1" t="s">
        <v>27</v>
      </c>
      <c r="B23" s="15" t="s">
        <v>18</v>
      </c>
      <c r="C23" s="16"/>
      <c r="D23" s="16"/>
      <c r="E23" s="16">
        <f>410198.97+100000</f>
        <v>510198.97</v>
      </c>
      <c r="F23" s="16">
        <f>32244.83</f>
        <v>32244.83</v>
      </c>
      <c r="G23" s="16">
        <f>6364198.97-660000+100000-E23</f>
        <v>5294000</v>
      </c>
      <c r="H23" s="16">
        <f>1252868.4-F23</f>
        <v>1220623.5699999998</v>
      </c>
      <c r="I23" s="24">
        <f>G23+E23+C23</f>
        <v>5804198.97</v>
      </c>
      <c r="J23" s="16">
        <f>D23+F23+H23</f>
        <v>1252868.4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4"/>
      <c r="H25" s="16"/>
      <c r="I25" s="16">
        <f>E25+G25</f>
        <v>0</v>
      </c>
      <c r="J25" s="16">
        <f>F25+H25</f>
        <v>0</v>
      </c>
    </row>
    <row r="26" spans="1:10" ht="15">
      <c r="A26" s="43" t="s">
        <v>28</v>
      </c>
      <c r="B26" s="39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44"/>
      <c r="B27" s="40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>
        <f>254195.66+106511.79+78383.28+148298.19+506621.7+1105208</f>
        <v>2199218.62</v>
      </c>
      <c r="E29" s="12">
        <v>450002.95</v>
      </c>
      <c r="F29" s="12">
        <f>44858.05+18796.2+13832.34+26170.27+89407.3+195036</f>
        <v>388100.16000000003</v>
      </c>
      <c r="G29" s="23">
        <f>1651000+499000+6180000+15000+5000+2000+5465.62-C29-E29</f>
        <v>5357465.62</v>
      </c>
      <c r="H29" s="36">
        <f>738516.6+206113.18+3742957.58+5465.62+2529.91+388-D29-F29</f>
        <v>2108652.1100000003</v>
      </c>
      <c r="I29" s="12">
        <f>G29+E29+C29</f>
        <v>8357465.62</v>
      </c>
      <c r="J29" s="36">
        <f>F29+H29+D29</f>
        <v>4695970.890000001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102352.5+15000</f>
        <v>117352.5</v>
      </c>
      <c r="I30" s="12">
        <f>G30+E30</f>
        <v>270000</v>
      </c>
      <c r="J30" s="36">
        <f>H30+F30</f>
        <v>117352.5</v>
      </c>
    </row>
    <row r="31" spans="1:10" ht="15">
      <c r="A31" s="10" t="s">
        <v>32</v>
      </c>
      <c r="B31" s="11" t="s">
        <v>44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46</v>
      </c>
      <c r="B32" s="2" t="s">
        <v>45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41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2751997.05</v>
      </c>
      <c r="D34" s="33">
        <f>SUM(D10:D33)</f>
        <v>2296747.43</v>
      </c>
      <c r="E34" s="5">
        <f aca="true" t="shared" si="0" ref="E34:J34">SUM(E11:E33)</f>
        <v>5498331.92</v>
      </c>
      <c r="F34" s="5">
        <f t="shared" si="0"/>
        <v>420344.99000000005</v>
      </c>
      <c r="G34" s="5">
        <f t="shared" si="0"/>
        <v>23220465.62</v>
      </c>
      <c r="H34" s="5">
        <f t="shared" si="0"/>
        <v>9947724.23</v>
      </c>
      <c r="I34" s="5">
        <f t="shared" si="0"/>
        <v>31470794.59</v>
      </c>
      <c r="J34" s="5">
        <f t="shared" si="0"/>
        <v>12664816.65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s="25" t="s">
        <v>20</v>
      </c>
      <c r="B37" s="20"/>
      <c r="C37" s="20"/>
      <c r="D37" s="26" t="s">
        <v>49</v>
      </c>
      <c r="E37" s="20"/>
      <c r="K37" s="19"/>
    </row>
    <row r="39" spans="1:10" ht="15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1" ht="15">
      <c r="K41" s="19"/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2020-05-07T13:24:52Z</cp:lastPrinted>
  <dcterms:created xsi:type="dcterms:W3CDTF">2012-01-11T18:04:35Z</dcterms:created>
  <dcterms:modified xsi:type="dcterms:W3CDTF">2020-10-29T13:03:47Z</dcterms:modified>
  <cp:category/>
  <cp:version/>
  <cp:contentType/>
  <cp:contentStatus/>
</cp:coreProperties>
</file>