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<sst xmlns="http://schemas.openxmlformats.org/spreadsheetml/2006/main" count="60" uniqueCount="51">
  <si>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</si>
  <si>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</si>
  <si>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</si>
  <si>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</si>
  <si>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</si>
  <si>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</si>
  <si>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</si>
  <si>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</si>
  <si>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</si>
  <si>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</si>
  <si>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</si>
  <si>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</si>
  <si>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</si>
  <si>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</si>
  <si>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</si>
  <si>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</si>
  <si>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</si>
  <si>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</si>
  <si>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</si>
  <si>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</si>
  <si>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</si>
  <si>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</si>
  <si>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</si>
  <si>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</si>
  <si>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</si>
  <si>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</si>
  <si>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</si>
  <si>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</si>
  <si>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</si>
  <si>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</si>
  <si>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</si>
  <si>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</si>
  <si>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</si>
  <si>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</si>
  <si>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</si>
  <si>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</si>
  <si>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</si>
  <si>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</si>
  <si>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</si>
  <si>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</si>
  <si>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</si>
  <si>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</si>
  <si>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</si>
  <si>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</si>
  <si>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</si>
  <si>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</si>
  <si>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</si>
  <si>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</si>
  <si>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</si>
  <si>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</si>
  <si>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по Латненскому городскому поселению на 01 марта 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</si>
</sst>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P37" sqref="P3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</cols>
  <sheetData>
    <row r="1" spans="8:10" ht="15">
      <c r="H1" s="60" t="s">
        <v>12</v>
      </c>
      <c r="I1" s="60"/>
      <c r="J1" s="60"/>
    </row>
    <row r="3" spans="1:10" ht="15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>
      <c r="A4" s="61" t="s">
        <v>50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6" t="s">
        <v>0</v>
      </c>
      <c r="B7" s="46" t="s">
        <v>7</v>
      </c>
      <c r="C7" s="55" t="s">
        <v>1</v>
      </c>
      <c r="D7" s="56"/>
      <c r="E7" s="56"/>
      <c r="F7" s="56"/>
      <c r="G7" s="56"/>
      <c r="H7" s="56"/>
      <c r="I7" s="51" t="s">
        <v>3</v>
      </c>
      <c r="J7" s="52"/>
    </row>
    <row r="8" spans="1:10" ht="27.75" customHeight="1">
      <c r="A8" s="47"/>
      <c r="B8" s="47"/>
      <c r="C8" s="57" t="s">
        <v>2</v>
      </c>
      <c r="D8" s="58"/>
      <c r="E8" s="57" t="s">
        <v>13</v>
      </c>
      <c r="F8" s="58"/>
      <c r="G8" s="57" t="s">
        <v>9</v>
      </c>
      <c r="H8" s="58"/>
      <c r="I8" s="53"/>
      <c r="J8" s="54"/>
    </row>
    <row r="9" spans="1:10" ht="15">
      <c r="A9" s="48"/>
      <c r="B9" s="48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49" t="s">
        <v>34</v>
      </c>
      <c r="B10" s="38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0"/>
      <c r="B11" s="39"/>
      <c r="C11" s="30"/>
      <c r="D11" s="30"/>
      <c r="E11" s="26"/>
      <c r="F11" s="26"/>
      <c r="G11" s="26">
        <f>2919000+881000+2269000+60000+252000+12000</f>
        <v>6393000</v>
      </c>
      <c r="H11" s="27">
        <f>323951.65+68189.58+191467.15+5179+251471</f>
        <v>840258.38</v>
      </c>
      <c r="I11" s="26">
        <f>E11+G11</f>
        <v>6393000</v>
      </c>
      <c r="J11" s="27">
        <f>F11+H11</f>
        <v>840258.38</v>
      </c>
    </row>
    <row r="12" spans="1:10" ht="34.5" customHeight="1">
      <c r="A12" s="13" t="s">
        <v>49</v>
      </c>
      <c r="B12" s="21" t="s">
        <v>48</v>
      </c>
      <c r="C12" s="30"/>
      <c r="D12" s="30"/>
      <c r="E12" s="30"/>
      <c r="F12" s="30"/>
      <c r="G12" s="26">
        <v>544000</v>
      </c>
      <c r="H12" s="27"/>
      <c r="I12" s="26">
        <f>G12</f>
        <v>544000</v>
      </c>
      <c r="J12" s="27">
        <f>H12</f>
        <v>0</v>
      </c>
    </row>
    <row r="13" spans="1:10" ht="61.5" customHeight="1">
      <c r="A13" s="42" t="s">
        <v>21</v>
      </c>
      <c r="B13" s="38" t="s">
        <v>22</v>
      </c>
      <c r="C13" s="36">
        <f>145600+44000+12400</f>
        <v>202000</v>
      </c>
      <c r="D13" s="36">
        <f>5000</f>
        <v>5000</v>
      </c>
      <c r="E13" s="36"/>
      <c r="F13" s="36"/>
      <c r="G13" s="36"/>
      <c r="H13" s="36"/>
      <c r="I13" s="36">
        <f>C13</f>
        <v>202000</v>
      </c>
      <c r="J13" s="36">
        <f>D13</f>
        <v>5000</v>
      </c>
    </row>
    <row r="14" spans="1:10" ht="30.75" customHeight="1" hidden="1">
      <c r="A14" s="43"/>
      <c r="B14" s="39"/>
      <c r="C14" s="37"/>
      <c r="D14" s="37"/>
      <c r="E14" s="37"/>
      <c r="F14" s="37"/>
      <c r="G14" s="37"/>
      <c r="H14" s="37"/>
      <c r="I14" s="37"/>
      <c r="J14" s="37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43</v>
      </c>
      <c r="B16" s="33" t="s">
        <v>44</v>
      </c>
      <c r="C16" s="13"/>
      <c r="D16" s="13"/>
      <c r="E16" s="28">
        <v>12130</v>
      </c>
      <c r="F16" s="29"/>
      <c r="G16" s="29"/>
      <c r="H16" s="29"/>
      <c r="I16" s="29">
        <f>E16+G16</f>
        <v>12130</v>
      </c>
      <c r="J16" s="17">
        <f>F16+H16</f>
        <v>0</v>
      </c>
    </row>
    <row r="17" spans="1:10" ht="24.75" customHeight="1">
      <c r="A17" s="13" t="s">
        <v>37</v>
      </c>
      <c r="B17" s="33" t="s">
        <v>36</v>
      </c>
      <c r="C17" s="13"/>
      <c r="D17" s="13"/>
      <c r="E17" s="28"/>
      <c r="F17" s="29"/>
      <c r="G17" s="29">
        <f>119505.8+30494.2</f>
        <v>150000</v>
      </c>
      <c r="H17" s="29"/>
      <c r="I17" s="29">
        <f>E17+G17</f>
        <v>150000</v>
      </c>
      <c r="J17" s="17">
        <f>F17+H17</f>
        <v>0</v>
      </c>
    </row>
    <row r="18" spans="1:10" ht="40.5" customHeight="1">
      <c r="A18" s="42" t="s">
        <v>24</v>
      </c>
      <c r="B18" s="38" t="s">
        <v>25</v>
      </c>
      <c r="C18" s="36"/>
      <c r="D18" s="36"/>
      <c r="E18" s="36">
        <v>4526000</v>
      </c>
      <c r="F18" s="36"/>
      <c r="G18" s="44">
        <v>1776000</v>
      </c>
      <c r="H18" s="36">
        <v>20715.6</v>
      </c>
      <c r="I18" s="36">
        <f>E18+G18</f>
        <v>6302000</v>
      </c>
      <c r="J18" s="18">
        <f>H18+F18</f>
        <v>20715.6</v>
      </c>
    </row>
    <row r="19" spans="1:10" ht="17.25" customHeight="1" hidden="1">
      <c r="A19" s="43"/>
      <c r="B19" s="39"/>
      <c r="C19" s="37"/>
      <c r="D19" s="37"/>
      <c r="E19" s="37"/>
      <c r="F19" s="37"/>
      <c r="G19" s="45"/>
      <c r="H19" s="37"/>
      <c r="I19" s="37"/>
      <c r="J19" s="31"/>
    </row>
    <row r="20" spans="1:10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/>
      <c r="I20" s="17">
        <f>C20+E20+G20</f>
        <v>201000</v>
      </c>
      <c r="J20" s="34">
        <f>F20+H20</f>
        <v>0</v>
      </c>
    </row>
    <row r="21" spans="1:10" ht="15">
      <c r="A21" s="42" t="s">
        <v>27</v>
      </c>
      <c r="B21" s="38" t="s">
        <v>17</v>
      </c>
      <c r="C21" s="36"/>
      <c r="D21" s="36"/>
      <c r="E21" s="36"/>
      <c r="F21" s="36"/>
      <c r="G21" s="36">
        <f>735000+1660000</f>
        <v>2395000</v>
      </c>
      <c r="H21" s="40">
        <v>1660000</v>
      </c>
      <c r="I21" s="36">
        <f>G21</f>
        <v>2395000</v>
      </c>
      <c r="J21" s="40">
        <f>H21</f>
        <v>1660000</v>
      </c>
    </row>
    <row r="22" spans="1:10" ht="15">
      <c r="A22" s="43"/>
      <c r="B22" s="39"/>
      <c r="C22" s="37"/>
      <c r="D22" s="37"/>
      <c r="E22" s="37"/>
      <c r="F22" s="37"/>
      <c r="G22" s="37"/>
      <c r="H22" s="41"/>
      <c r="I22" s="37"/>
      <c r="J22" s="41"/>
    </row>
    <row r="23" spans="1:10" ht="24.75">
      <c r="A23" s="1" t="s">
        <v>27</v>
      </c>
      <c r="B23" s="15" t="s">
        <v>18</v>
      </c>
      <c r="C23" s="16"/>
      <c r="D23" s="16"/>
      <c r="E23" s="16">
        <v>410198.97</v>
      </c>
      <c r="F23" s="16"/>
      <c r="G23" s="16">
        <f>6364198.97-660000-E23</f>
        <v>5294000</v>
      </c>
      <c r="H23" s="16">
        <v>650023.82</v>
      </c>
      <c r="I23" s="23">
        <f>G23+E23+C23</f>
        <v>5704198.97</v>
      </c>
      <c r="J23" s="16">
        <f>D23+F23+H23</f>
        <v>650023.82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3"/>
      <c r="H25" s="16"/>
      <c r="I25" s="16">
        <f>E25+G25</f>
        <v>0</v>
      </c>
      <c r="J25" s="16">
        <f>F25+H25</f>
        <v>0</v>
      </c>
    </row>
    <row r="26" spans="1:10" ht="15">
      <c r="A26" s="42" t="s">
        <v>28</v>
      </c>
      <c r="B26" s="38" t="s">
        <v>19</v>
      </c>
      <c r="C26" s="36"/>
      <c r="D26" s="36"/>
      <c r="E26" s="36"/>
      <c r="F26" s="36"/>
      <c r="G26" s="36"/>
      <c r="H26" s="36"/>
      <c r="I26" s="36"/>
      <c r="J26" s="36"/>
    </row>
    <row r="27" spans="1:10" ht="15">
      <c r="A27" s="43"/>
      <c r="B27" s="39"/>
      <c r="C27" s="37"/>
      <c r="D27" s="37"/>
      <c r="E27" s="37"/>
      <c r="F27" s="37"/>
      <c r="G27" s="37"/>
      <c r="H27" s="37"/>
      <c r="I27" s="37"/>
      <c r="J27" s="37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>
        <f>2549997.05</f>
        <v>2549997.05</v>
      </c>
      <c r="D29" s="12"/>
      <c r="E29" s="12">
        <v>450002.95</v>
      </c>
      <c r="F29" s="12"/>
      <c r="G29" s="22">
        <f>1651000+499000+6180000+15000+5000+2000-E29</f>
        <v>7901997.05</v>
      </c>
      <c r="H29" s="35">
        <f>174295.84+35059.98+210210.72+388</f>
        <v>419954.54000000004</v>
      </c>
      <c r="I29" s="12">
        <f>G29+E29+C29</f>
        <v>10901997.05</v>
      </c>
      <c r="J29" s="35">
        <f>F29+H29</f>
        <v>419954.54000000004</v>
      </c>
    </row>
    <row r="30" spans="1:10" ht="24">
      <c r="A30" s="10" t="s">
        <v>30</v>
      </c>
      <c r="B30" s="11" t="s">
        <v>31</v>
      </c>
      <c r="C30" s="12"/>
      <c r="D30" s="12"/>
      <c r="E30" s="12"/>
      <c r="F30" s="12"/>
      <c r="G30" s="12">
        <f>220000+50000</f>
        <v>270000</v>
      </c>
      <c r="H30" s="14">
        <f>34117.5+5000</f>
        <v>39117.5</v>
      </c>
      <c r="I30" s="12">
        <f>G30+E30</f>
        <v>270000</v>
      </c>
      <c r="J30" s="35">
        <f>H30+F30</f>
        <v>39117.5</v>
      </c>
    </row>
    <row r="31" spans="1:10" ht="15">
      <c r="A31" s="10" t="s">
        <v>32</v>
      </c>
      <c r="B31" s="11" t="s">
        <v>45</v>
      </c>
      <c r="C31" s="12"/>
      <c r="D31" s="12"/>
      <c r="E31" s="12"/>
      <c r="F31" s="12"/>
      <c r="G31" s="12">
        <v>140000</v>
      </c>
      <c r="H31" s="12"/>
      <c r="I31" s="12">
        <f>G31</f>
        <v>140000</v>
      </c>
      <c r="J31" s="12">
        <f>H31</f>
        <v>0</v>
      </c>
    </row>
    <row r="32" spans="1:10" ht="24">
      <c r="A32" s="10" t="s">
        <v>47</v>
      </c>
      <c r="B32" s="2" t="s">
        <v>46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42</v>
      </c>
      <c r="C33" s="1"/>
      <c r="D33" s="1"/>
      <c r="E33" s="1"/>
      <c r="F33" s="1"/>
      <c r="G33" s="16"/>
      <c r="H33" s="16"/>
      <c r="I33" s="16"/>
      <c r="J33" s="16"/>
    </row>
    <row r="34" spans="1:10" ht="21.75" customHeight="1">
      <c r="A34" s="3" t="s">
        <v>6</v>
      </c>
      <c r="B34" s="4"/>
      <c r="C34" s="3">
        <f>C13+C20+C23+C29</f>
        <v>2751997.05</v>
      </c>
      <c r="D34" s="32">
        <f>SUM(D10:D33)</f>
        <v>5000</v>
      </c>
      <c r="E34" s="5">
        <f aca="true" t="shared" si="0" ref="E34:J34">SUM(E11:E33)</f>
        <v>5398331.92</v>
      </c>
      <c r="F34" s="5">
        <f t="shared" si="0"/>
        <v>0</v>
      </c>
      <c r="G34" s="5">
        <f t="shared" si="0"/>
        <v>25114997.05</v>
      </c>
      <c r="H34" s="5">
        <f t="shared" si="0"/>
        <v>3630069.84</v>
      </c>
      <c r="I34" s="5">
        <f t="shared" si="0"/>
        <v>33265326.02</v>
      </c>
      <c r="J34" s="5">
        <f t="shared" si="0"/>
        <v>3635069.84</v>
      </c>
    </row>
    <row r="35" spans="1:10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</row>
    <row r="37" spans="1:5" ht="15.75">
      <c r="A37" s="24" t="s">
        <v>20</v>
      </c>
      <c r="B37" s="19"/>
      <c r="C37" s="19"/>
      <c r="D37" s="25" t="s">
        <v>41</v>
      </c>
      <c r="E37" s="19"/>
    </row>
    <row r="39" spans="1:10" ht="15">
      <c r="A39" s="59"/>
      <c r="B39" s="59"/>
      <c r="C39" s="59"/>
      <c r="D39" s="59"/>
      <c r="E39" s="59"/>
      <c r="F39" s="59"/>
      <c r="G39" s="59"/>
      <c r="H39" s="59"/>
      <c r="I39" s="59"/>
      <c r="J39" s="59"/>
    </row>
  </sheetData>
  <sheetProtection/>
  <mergeCells count="52">
    <mergeCell ref="F21:F22"/>
    <mergeCell ref="J21:J22"/>
    <mergeCell ref="A39:J39"/>
    <mergeCell ref="H1:J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2020-03-04T13:20:01Z</cp:lastPrinted>
  <dcterms:created xsi:type="dcterms:W3CDTF">2012-01-11T18:04:35Z</dcterms:created>
  <dcterms:modified xsi:type="dcterms:W3CDTF">2020-10-29T10:51:16Z</dcterms:modified>
  <cp:category/>
  <cp:version/>
  <cp:contentType/>
  <cp:contentStatus/>
</cp:coreProperties>
</file>