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<sst xmlns="http://schemas.openxmlformats.org/spreadsheetml/2006/main" count="60" uniqueCount="51">
  <si>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</si>
  <si>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</si>
  <si>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</si>
  <si>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</si>
  <si>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</si>
  <si>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</si>
  <si>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</si>
  <si>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</si>
  <si>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</si>
  <si>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</si>
  <si>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</si>
  <si>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</si>
  <si>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</si>
  <si>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</si>
  <si>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</si>
  <si>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</si>
  <si>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</si>
  <si>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</si>
  <si>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</si>
  <si>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</si>
  <si>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</si>
  <si>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</si>
  <si>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</si>
  <si>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</si>
  <si>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</si>
  <si>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</si>
  <si>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</si>
  <si>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</si>
  <si>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</si>
  <si>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</si>
  <si>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</si>
  <si>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</si>
  <si>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</si>
  <si>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</si>
  <si>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</si>
  <si>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</si>
  <si>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</si>
  <si>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</si>
  <si>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</si>
  <si>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</si>
  <si>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</si>
  <si>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</si>
  <si>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1301</t>
  </si>
  <si>
    <t>МПП" Другие общегосударственные вопросы "</t>
  </si>
  <si>
    <t>0113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</si>
  <si>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</si>
  <si>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</si>
  <si>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</si>
  <si>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</si>
  <si>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</si>
  <si>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по Латненскому городскому поселению на 01 апреля 2019г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</si>
</sst>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3">
      <selection activeCell="O37" sqref="O36:O37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42" t="s">
        <v>12</v>
      </c>
      <c r="I1" s="42"/>
      <c r="J1" s="42"/>
      <c r="K1" s="42"/>
      <c r="L1" s="42"/>
    </row>
    <row r="3" spans="1:10" ht="15">
      <c r="A3" s="43" t="s">
        <v>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43" t="s">
        <v>50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4" t="s">
        <v>0</v>
      </c>
      <c r="B7" s="44" t="s">
        <v>7</v>
      </c>
      <c r="C7" s="53" t="s">
        <v>1</v>
      </c>
      <c r="D7" s="54"/>
      <c r="E7" s="54"/>
      <c r="F7" s="54"/>
      <c r="G7" s="54"/>
      <c r="H7" s="54"/>
      <c r="I7" s="49" t="s">
        <v>3</v>
      </c>
      <c r="J7" s="50"/>
    </row>
    <row r="8" spans="1:10" ht="27.75" customHeight="1">
      <c r="A8" s="45"/>
      <c r="B8" s="45"/>
      <c r="C8" s="55" t="s">
        <v>2</v>
      </c>
      <c r="D8" s="56"/>
      <c r="E8" s="55" t="s">
        <v>13</v>
      </c>
      <c r="F8" s="56"/>
      <c r="G8" s="55" t="s">
        <v>9</v>
      </c>
      <c r="H8" s="56"/>
      <c r="I8" s="51"/>
      <c r="J8" s="52"/>
    </row>
    <row r="9" spans="1:10" ht="15">
      <c r="A9" s="46"/>
      <c r="B9" s="46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9" t="s">
        <v>34</v>
      </c>
      <c r="B10" s="47" t="s">
        <v>40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60"/>
      <c r="B11" s="48"/>
      <c r="C11" s="32"/>
      <c r="D11" s="32"/>
      <c r="E11" s="28"/>
      <c r="F11" s="28"/>
      <c r="G11" s="28">
        <f>2807000+848000+1768000+45000+125000+30000</f>
        <v>5623000</v>
      </c>
      <c r="H11" s="29">
        <f>522434.78+152019.45+529421.66+44741+123195</f>
        <v>1371811.8900000001</v>
      </c>
      <c r="I11" s="28">
        <f>E11+G11</f>
        <v>5623000</v>
      </c>
      <c r="J11" s="29">
        <f>F11+H11</f>
        <v>1371811.8900000001</v>
      </c>
    </row>
    <row r="12" spans="1:10" ht="34.5" customHeight="1">
      <c r="A12" s="13" t="s">
        <v>43</v>
      </c>
      <c r="B12" s="23" t="s">
        <v>44</v>
      </c>
      <c r="C12" s="32"/>
      <c r="D12" s="32"/>
      <c r="E12" s="32"/>
      <c r="F12" s="32"/>
      <c r="G12" s="28">
        <v>323000</v>
      </c>
      <c r="H12" s="29">
        <v>322074.56</v>
      </c>
      <c r="I12" s="28">
        <f>G12</f>
        <v>323000</v>
      </c>
      <c r="J12" s="29">
        <f>H12</f>
        <v>322074.56</v>
      </c>
    </row>
    <row r="13" spans="1:10" ht="61.5" customHeight="1">
      <c r="A13" s="57" t="s">
        <v>21</v>
      </c>
      <c r="B13" s="47" t="s">
        <v>22</v>
      </c>
      <c r="C13" s="37">
        <f>135400+40900+20600</f>
        <v>196900</v>
      </c>
      <c r="D13" s="37">
        <f>35315.15+12298.16+1586.69</f>
        <v>49200</v>
      </c>
      <c r="E13" s="37"/>
      <c r="F13" s="37"/>
      <c r="G13" s="37"/>
      <c r="H13" s="37"/>
      <c r="I13" s="37">
        <f>C13</f>
        <v>196900</v>
      </c>
      <c r="J13" s="37">
        <f>D13</f>
        <v>49200</v>
      </c>
    </row>
    <row r="14" spans="1:10" ht="30.75" customHeight="1" hidden="1">
      <c r="A14" s="58"/>
      <c r="B14" s="48"/>
      <c r="C14" s="38"/>
      <c r="D14" s="38"/>
      <c r="E14" s="38"/>
      <c r="F14" s="38"/>
      <c r="G14" s="38"/>
      <c r="H14" s="38"/>
      <c r="I14" s="38"/>
      <c r="J14" s="38"/>
    </row>
    <row r="15" spans="1:10" ht="24.75">
      <c r="A15" s="1" t="s">
        <v>33</v>
      </c>
      <c r="B15" s="2" t="s">
        <v>23</v>
      </c>
      <c r="C15" s="1"/>
      <c r="D15" s="1"/>
      <c r="E15" s="17"/>
      <c r="F15" s="17"/>
      <c r="G15" s="17">
        <v>50000</v>
      </c>
      <c r="H15" s="17"/>
      <c r="I15" s="17">
        <f>G15</f>
        <v>50000</v>
      </c>
      <c r="J15" s="17"/>
    </row>
    <row r="16" spans="1:10" ht="21" customHeight="1">
      <c r="A16" s="13" t="s">
        <v>45</v>
      </c>
      <c r="B16" s="35" t="s">
        <v>46</v>
      </c>
      <c r="C16" s="13"/>
      <c r="D16" s="13"/>
      <c r="E16" s="30">
        <v>8600</v>
      </c>
      <c r="F16" s="31"/>
      <c r="G16" s="31"/>
      <c r="H16" s="31"/>
      <c r="I16" s="31">
        <f>E16+G16</f>
        <v>8600</v>
      </c>
      <c r="J16" s="17">
        <f>F16+H16</f>
        <v>0</v>
      </c>
    </row>
    <row r="17" spans="1:10" ht="24.75" customHeight="1">
      <c r="A17" s="13" t="s">
        <v>37</v>
      </c>
      <c r="B17" s="35" t="s">
        <v>36</v>
      </c>
      <c r="C17" s="13"/>
      <c r="D17" s="13"/>
      <c r="E17" s="30"/>
      <c r="F17" s="31"/>
      <c r="G17" s="31">
        <f>150000+3000</f>
        <v>153000</v>
      </c>
      <c r="H17" s="31">
        <v>29500</v>
      </c>
      <c r="I17" s="31">
        <f>E17+G17</f>
        <v>153000</v>
      </c>
      <c r="J17" s="17">
        <f>F17+H17</f>
        <v>29500</v>
      </c>
    </row>
    <row r="18" spans="1:10" ht="40.5" customHeight="1">
      <c r="A18" s="57" t="s">
        <v>24</v>
      </c>
      <c r="B18" s="47" t="s">
        <v>25</v>
      </c>
      <c r="C18" s="37"/>
      <c r="D18" s="37"/>
      <c r="E18" s="37"/>
      <c r="F18" s="37"/>
      <c r="G18" s="61">
        <f>151000+1400000</f>
        <v>1551000</v>
      </c>
      <c r="H18" s="37">
        <f>94538.48+52311</f>
        <v>146849.47999999998</v>
      </c>
      <c r="I18" s="37">
        <f>E18+G18</f>
        <v>1551000</v>
      </c>
      <c r="J18" s="18">
        <f>H18+F18</f>
        <v>146849.47999999998</v>
      </c>
    </row>
    <row r="19" spans="1:10" ht="17.25" customHeight="1" hidden="1">
      <c r="A19" s="58"/>
      <c r="B19" s="48"/>
      <c r="C19" s="38"/>
      <c r="D19" s="38"/>
      <c r="E19" s="38"/>
      <c r="F19" s="38"/>
      <c r="G19" s="62"/>
      <c r="H19" s="38"/>
      <c r="I19" s="38"/>
      <c r="J19" s="33"/>
    </row>
    <row r="20" spans="1:13" ht="30.75" customHeight="1">
      <c r="A20" s="1" t="s">
        <v>26</v>
      </c>
      <c r="B20" s="2" t="s">
        <v>16</v>
      </c>
      <c r="C20" s="1"/>
      <c r="D20" s="17"/>
      <c r="E20" s="17"/>
      <c r="F20" s="17"/>
      <c r="G20" s="17">
        <f>429000</f>
        <v>429000</v>
      </c>
      <c r="H20" s="17">
        <v>301472.34</v>
      </c>
      <c r="I20" s="17">
        <f>C20+E20+G20</f>
        <v>429000</v>
      </c>
      <c r="J20" s="36">
        <f>F20+H20</f>
        <v>301472.34</v>
      </c>
      <c r="L20" s="19"/>
      <c r="M20" s="19"/>
    </row>
    <row r="21" spans="1:13" ht="15">
      <c r="A21" s="57" t="s">
        <v>27</v>
      </c>
      <c r="B21" s="47" t="s">
        <v>17</v>
      </c>
      <c r="C21" s="37"/>
      <c r="D21" s="37"/>
      <c r="E21" s="37"/>
      <c r="F21" s="37"/>
      <c r="G21" s="37">
        <f>305000+3260000</f>
        <v>3565000</v>
      </c>
      <c r="H21" s="39">
        <v>10372.52</v>
      </c>
      <c r="I21" s="37">
        <f>G21</f>
        <v>3565000</v>
      </c>
      <c r="J21" s="39">
        <f>H21</f>
        <v>10372.52</v>
      </c>
      <c r="M21" s="19"/>
    </row>
    <row r="22" spans="1:13" ht="15">
      <c r="A22" s="58"/>
      <c r="B22" s="48"/>
      <c r="C22" s="38"/>
      <c r="D22" s="38"/>
      <c r="E22" s="38"/>
      <c r="F22" s="38"/>
      <c r="G22" s="38"/>
      <c r="H22" s="40"/>
      <c r="I22" s="38"/>
      <c r="J22" s="40"/>
      <c r="M22" s="19"/>
    </row>
    <row r="23" spans="1:10" ht="24.75">
      <c r="A23" s="1" t="s">
        <v>27</v>
      </c>
      <c r="B23" s="15" t="s">
        <v>18</v>
      </c>
      <c r="C23" s="16"/>
      <c r="D23" s="16"/>
      <c r="E23" s="16"/>
      <c r="F23" s="16"/>
      <c r="G23" s="16">
        <v>5100000</v>
      </c>
      <c r="H23" s="16">
        <v>2626918.61</v>
      </c>
      <c r="I23" s="25">
        <f>G23+E23+C23</f>
        <v>5100000</v>
      </c>
      <c r="J23" s="16">
        <f>D23+F23+H23</f>
        <v>2626918.61</v>
      </c>
    </row>
    <row r="24" spans="1:10" ht="24.75">
      <c r="A24" s="13" t="s">
        <v>35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3" ht="15">
      <c r="A25" s="13" t="s">
        <v>38</v>
      </c>
      <c r="B25" s="15" t="s">
        <v>39</v>
      </c>
      <c r="C25" s="16"/>
      <c r="D25" s="16"/>
      <c r="E25" s="16"/>
      <c r="F25" s="16"/>
      <c r="G25" s="25"/>
      <c r="H25" s="16"/>
      <c r="I25" s="16">
        <f>E25+G25</f>
        <v>0</v>
      </c>
      <c r="J25" s="16">
        <f>F25+H25</f>
        <v>0</v>
      </c>
      <c r="M25" s="19"/>
    </row>
    <row r="26" spans="1:10" ht="15">
      <c r="A26" s="57" t="s">
        <v>28</v>
      </c>
      <c r="B26" s="47" t="s">
        <v>19</v>
      </c>
      <c r="C26" s="37"/>
      <c r="D26" s="37"/>
      <c r="E26" s="37"/>
      <c r="F26" s="37"/>
      <c r="G26" s="37"/>
      <c r="H26" s="37"/>
      <c r="I26" s="37"/>
      <c r="J26" s="37"/>
    </row>
    <row r="27" spans="1:10" ht="15">
      <c r="A27" s="58"/>
      <c r="B27" s="48"/>
      <c r="C27" s="38"/>
      <c r="D27" s="38"/>
      <c r="E27" s="38"/>
      <c r="F27" s="38"/>
      <c r="G27" s="38"/>
      <c r="H27" s="38"/>
      <c r="I27" s="38"/>
      <c r="J27" s="38"/>
    </row>
    <row r="28" spans="1:10" ht="24">
      <c r="A28" s="10" t="s">
        <v>28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29</v>
      </c>
      <c r="B29" s="11" t="s">
        <v>14</v>
      </c>
      <c r="C29" s="12"/>
      <c r="D29" s="12"/>
      <c r="E29" s="12"/>
      <c r="F29" s="12"/>
      <c r="G29" s="24">
        <f>1531000+462000+2857000+22000+15000+3000</f>
        <v>4890000</v>
      </c>
      <c r="H29" s="12">
        <f>216346.71+76326.3+810362.38+2730+2698</f>
        <v>1108463.3900000001</v>
      </c>
      <c r="I29" s="12">
        <f>G29+E29</f>
        <v>4890000</v>
      </c>
      <c r="J29" s="12">
        <f>F29+H29</f>
        <v>1108463.3900000001</v>
      </c>
    </row>
    <row r="30" spans="1:13" ht="24">
      <c r="A30" s="10" t="s">
        <v>30</v>
      </c>
      <c r="B30" s="11" t="s">
        <v>31</v>
      </c>
      <c r="C30" s="12"/>
      <c r="D30" s="12"/>
      <c r="E30" s="12">
        <v>28000</v>
      </c>
      <c r="F30" s="12"/>
      <c r="G30" s="12">
        <f>30000+216000</f>
        <v>246000</v>
      </c>
      <c r="H30" s="14">
        <f>48007.71</f>
        <v>48007.71</v>
      </c>
      <c r="I30" s="12">
        <f>G30+E30</f>
        <v>274000</v>
      </c>
      <c r="J30" s="14">
        <f>H30</f>
        <v>48007.71</v>
      </c>
      <c r="L30" s="20"/>
      <c r="M30" s="20"/>
    </row>
    <row r="31" spans="1:10" ht="15">
      <c r="A31" s="10" t="s">
        <v>32</v>
      </c>
      <c r="B31" s="11" t="s">
        <v>47</v>
      </c>
      <c r="C31" s="12"/>
      <c r="D31" s="12"/>
      <c r="E31" s="12"/>
      <c r="F31" s="12"/>
      <c r="G31" s="12">
        <v>70000</v>
      </c>
      <c r="H31" s="12"/>
      <c r="I31" s="12">
        <f>G31</f>
        <v>70000</v>
      </c>
      <c r="J31" s="12">
        <f>H31</f>
        <v>0</v>
      </c>
    </row>
    <row r="32" spans="1:10" ht="24">
      <c r="A32" s="10" t="s">
        <v>49</v>
      </c>
      <c r="B32" s="2" t="s">
        <v>48</v>
      </c>
      <c r="C32" s="1"/>
      <c r="D32" s="1"/>
      <c r="E32" s="1">
        <v>2700000</v>
      </c>
      <c r="F32" s="1"/>
      <c r="G32" s="16">
        <f>4217000+91000-E32</f>
        <v>1608000</v>
      </c>
      <c r="H32" s="16"/>
      <c r="I32" s="16">
        <f>E32+G32</f>
        <v>4308000</v>
      </c>
      <c r="J32" s="16"/>
    </row>
    <row r="33" spans="1:10" ht="15">
      <c r="A33" s="3"/>
      <c r="B33" s="2" t="s">
        <v>42</v>
      </c>
      <c r="C33" s="1"/>
      <c r="D33" s="1"/>
      <c r="E33" s="1"/>
      <c r="F33" s="1"/>
      <c r="G33" s="16"/>
      <c r="H33" s="16"/>
      <c r="I33" s="16"/>
      <c r="J33" s="16"/>
    </row>
    <row r="34" spans="1:13" ht="21.75" customHeight="1">
      <c r="A34" s="3" t="s">
        <v>6</v>
      </c>
      <c r="B34" s="4"/>
      <c r="C34" s="3">
        <f>C13+C20+C23</f>
        <v>196900</v>
      </c>
      <c r="D34" s="34">
        <f>SUM(D10:D33)</f>
        <v>49200</v>
      </c>
      <c r="E34" s="5">
        <f aca="true" t="shared" si="0" ref="E34:J34">SUM(E11:E33)</f>
        <v>2736600</v>
      </c>
      <c r="F34" s="5">
        <f t="shared" si="0"/>
        <v>0</v>
      </c>
      <c r="G34" s="5">
        <f t="shared" si="0"/>
        <v>23608000</v>
      </c>
      <c r="H34" s="5">
        <f t="shared" si="0"/>
        <v>5965470.500000001</v>
      </c>
      <c r="I34" s="5">
        <f t="shared" si="0"/>
        <v>26541500</v>
      </c>
      <c r="J34" s="5">
        <f t="shared" si="0"/>
        <v>6014670.500000001</v>
      </c>
      <c r="K34" s="19"/>
      <c r="L34" s="19"/>
      <c r="M34" s="19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2">
        <f>1400000+3260000</f>
        <v>4660000</v>
      </c>
      <c r="H35" s="17"/>
      <c r="I35" s="17">
        <f>C35+E35+G35</f>
        <v>4660000</v>
      </c>
      <c r="J35" s="17">
        <f>D35+F35+H35</f>
        <v>0</v>
      </c>
      <c r="K35" s="19"/>
    </row>
    <row r="37" spans="1:11" ht="15.75">
      <c r="A37" s="26" t="s">
        <v>20</v>
      </c>
      <c r="B37" s="21"/>
      <c r="C37" s="21"/>
      <c r="D37" s="27" t="s">
        <v>41</v>
      </c>
      <c r="E37" s="21"/>
      <c r="K37" s="19"/>
    </row>
    <row r="39" spans="1:10" ht="15">
      <c r="A39" s="41"/>
      <c r="B39" s="41"/>
      <c r="C39" s="41"/>
      <c r="D39" s="41"/>
      <c r="E39" s="41"/>
      <c r="F39" s="41"/>
      <c r="G39" s="41"/>
      <c r="H39" s="41"/>
      <c r="I39" s="41"/>
      <c r="J39" s="41"/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L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2019-04-02T10:40:20Z</cp:lastPrinted>
  <dcterms:created xsi:type="dcterms:W3CDTF">2012-01-11T18:04:35Z</dcterms:created>
  <dcterms:modified xsi:type="dcterms:W3CDTF">2019-04-10T07:49:22Z</dcterms:modified>
  <cp:category/>
  <cp:version/>
  <cp:contentType/>
  <cp:contentStatus/>
</cp:coreProperties>
</file>