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<sst xmlns="http://schemas.openxmlformats.org/spreadsheetml/2006/main" count="60" uniqueCount="51">
  <si>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</si>
  <si>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</si>
  <si>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</si>
  <si>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</si>
  <si>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</si>
  <si>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</si>
  <si>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</si>
  <si>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</si>
  <si>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</si>
  <si>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</si>
  <si>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</si>
  <si>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</si>
  <si>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</si>
  <si>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</si>
  <si>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</si>
  <si>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</si>
  <si>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</si>
  <si>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</si>
  <si>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</si>
  <si>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</si>
  <si>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</si>
  <si>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</si>
  <si>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</si>
  <si>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</si>
  <si>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</si>
  <si>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</si>
  <si>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</si>
  <si>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</si>
  <si>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</si>
  <si>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</si>
  <si>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</si>
  <si>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</si>
  <si>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</si>
  <si>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</si>
  <si>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</si>
  <si>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</si>
  <si>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</si>
  <si>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</si>
  <si>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</si>
  <si>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</si>
  <si>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</si>
  <si>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</si>
  <si>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1301</t>
  </si>
  <si>
    <t>МПП" Другие общегосударственные вопросы "</t>
  </si>
  <si>
    <t>0113</t>
  </si>
  <si>
    <t>по Латненскому городскому поселению на 01 февраля 2019г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</si>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</sst>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0">
      <selection activeCell="K34" sqref="K34:L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4" t="s">
        <v>12</v>
      </c>
      <c r="I1" s="44"/>
      <c r="J1" s="44"/>
      <c r="K1" s="44"/>
      <c r="L1" s="44"/>
    </row>
    <row r="3" spans="1:10" ht="1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6" t="s">
        <v>0</v>
      </c>
      <c r="B7" s="46" t="s">
        <v>7</v>
      </c>
      <c r="C7" s="55" t="s">
        <v>1</v>
      </c>
      <c r="D7" s="56"/>
      <c r="E7" s="56"/>
      <c r="F7" s="56"/>
      <c r="G7" s="56"/>
      <c r="H7" s="56"/>
      <c r="I7" s="51" t="s">
        <v>3</v>
      </c>
      <c r="J7" s="52"/>
    </row>
    <row r="8" spans="1:10" ht="27.75" customHeight="1">
      <c r="A8" s="47"/>
      <c r="B8" s="47"/>
      <c r="C8" s="57" t="s">
        <v>2</v>
      </c>
      <c r="D8" s="58"/>
      <c r="E8" s="57" t="s">
        <v>13</v>
      </c>
      <c r="F8" s="58"/>
      <c r="G8" s="57" t="s">
        <v>9</v>
      </c>
      <c r="H8" s="58"/>
      <c r="I8" s="53"/>
      <c r="J8" s="54"/>
    </row>
    <row r="9" spans="1:10" ht="15">
      <c r="A9" s="48"/>
      <c r="B9" s="48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1" t="s">
        <v>34</v>
      </c>
      <c r="B10" s="49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2"/>
      <c r="B11" s="50"/>
      <c r="C11" s="35"/>
      <c r="D11" s="35"/>
      <c r="E11" s="31"/>
      <c r="F11" s="31"/>
      <c r="G11" s="31">
        <f>2807000+848000+2239000+43000+125000+32000</f>
        <v>6094000</v>
      </c>
      <c r="H11" s="32">
        <f>55000+14498.85+137004.6+40439+123195</f>
        <v>370137.45</v>
      </c>
      <c r="I11" s="31">
        <f>E11+G11</f>
        <v>6094000</v>
      </c>
      <c r="J11" s="32">
        <f>F11+H11</f>
        <v>370137.45</v>
      </c>
    </row>
    <row r="12" spans="1:10" ht="34.5" customHeight="1">
      <c r="A12" s="13" t="s">
        <v>43</v>
      </c>
      <c r="B12" s="26" t="s">
        <v>44</v>
      </c>
      <c r="C12" s="35"/>
      <c r="D12" s="35"/>
      <c r="E12" s="35"/>
      <c r="F12" s="35"/>
      <c r="G12" s="31">
        <v>80000</v>
      </c>
      <c r="H12" s="32"/>
      <c r="I12" s="31">
        <f>G12</f>
        <v>80000</v>
      </c>
      <c r="J12" s="36">
        <f>H12</f>
        <v>0</v>
      </c>
    </row>
    <row r="13" spans="1:10" ht="61.5" customHeight="1">
      <c r="A13" s="59" t="s">
        <v>21</v>
      </c>
      <c r="B13" s="49" t="s">
        <v>22</v>
      </c>
      <c r="C13" s="39">
        <f>135400+40900+20600</f>
        <v>196900</v>
      </c>
      <c r="D13" s="39"/>
      <c r="E13" s="39"/>
      <c r="F13" s="39"/>
      <c r="G13" s="39"/>
      <c r="H13" s="39"/>
      <c r="I13" s="39">
        <f>C13</f>
        <v>196900</v>
      </c>
      <c r="J13" s="39">
        <f>D13</f>
        <v>0</v>
      </c>
    </row>
    <row r="14" spans="1:10" ht="30.75" customHeight="1" hidden="1">
      <c r="A14" s="60"/>
      <c r="B14" s="50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33</v>
      </c>
      <c r="B15" s="4" t="s">
        <v>23</v>
      </c>
      <c r="C15" s="3"/>
      <c r="D15" s="3"/>
      <c r="E15" s="20"/>
      <c r="F15" s="20"/>
      <c r="G15" s="20">
        <v>50000</v>
      </c>
      <c r="H15" s="20"/>
      <c r="I15" s="20">
        <f>G15</f>
        <v>50000</v>
      </c>
      <c r="J15" s="20"/>
    </row>
    <row r="16" spans="1:10" ht="21" customHeight="1">
      <c r="A16" s="13" t="s">
        <v>46</v>
      </c>
      <c r="B16" s="15" t="s">
        <v>47</v>
      </c>
      <c r="C16" s="16"/>
      <c r="D16" s="16"/>
      <c r="E16" s="33">
        <v>8600</v>
      </c>
      <c r="F16" s="34"/>
      <c r="G16" s="34"/>
      <c r="H16" s="34"/>
      <c r="I16" s="34">
        <f>E16+G16</f>
        <v>8600</v>
      </c>
      <c r="J16" s="20">
        <f>F16+H16</f>
        <v>0</v>
      </c>
    </row>
    <row r="17" spans="1:10" ht="24.75" customHeight="1">
      <c r="A17" s="13" t="s">
        <v>37</v>
      </c>
      <c r="B17" s="15" t="s">
        <v>36</v>
      </c>
      <c r="C17" s="16"/>
      <c r="D17" s="16"/>
      <c r="E17" s="33"/>
      <c r="F17" s="34"/>
      <c r="G17" s="34">
        <f>150000+3000</f>
        <v>153000</v>
      </c>
      <c r="H17" s="34"/>
      <c r="I17" s="34">
        <f>E17+G17</f>
        <v>153000</v>
      </c>
      <c r="J17" s="20">
        <f>F17+H17</f>
        <v>0</v>
      </c>
    </row>
    <row r="18" spans="1:10" ht="40.5" customHeight="1">
      <c r="A18" s="59" t="s">
        <v>24</v>
      </c>
      <c r="B18" s="49" t="s">
        <v>25</v>
      </c>
      <c r="C18" s="39"/>
      <c r="D18" s="39"/>
      <c r="E18" s="39"/>
      <c r="F18" s="39"/>
      <c r="G18" s="63">
        <f>151000+1400000</f>
        <v>1551000</v>
      </c>
      <c r="H18" s="39"/>
      <c r="I18" s="39">
        <f>E18+G18</f>
        <v>1551000</v>
      </c>
      <c r="J18" s="21">
        <f>H18+F18</f>
        <v>0</v>
      </c>
    </row>
    <row r="19" spans="1:10" ht="17.25" customHeight="1" hidden="1">
      <c r="A19" s="60"/>
      <c r="B19" s="50"/>
      <c r="C19" s="40"/>
      <c r="D19" s="40"/>
      <c r="E19" s="40"/>
      <c r="F19" s="40"/>
      <c r="G19" s="64"/>
      <c r="H19" s="40"/>
      <c r="I19" s="40"/>
      <c r="J19" s="37"/>
    </row>
    <row r="20" spans="1:13" ht="30.75" customHeight="1">
      <c r="A20" s="1" t="s">
        <v>26</v>
      </c>
      <c r="B20" s="4" t="s">
        <v>16</v>
      </c>
      <c r="C20" s="3"/>
      <c r="D20" s="5"/>
      <c r="E20" s="5"/>
      <c r="F20" s="5"/>
      <c r="G20" s="5">
        <f>201000</f>
        <v>201000</v>
      </c>
      <c r="H20" s="5"/>
      <c r="I20" s="5">
        <f>C20+E20+G20</f>
        <v>201000</v>
      </c>
      <c r="J20" s="17">
        <f>F20+H20</f>
        <v>0</v>
      </c>
      <c r="L20" s="22"/>
      <c r="M20" s="22"/>
    </row>
    <row r="21" spans="1:13" ht="15">
      <c r="A21" s="59" t="s">
        <v>27</v>
      </c>
      <c r="B21" s="49" t="s">
        <v>17</v>
      </c>
      <c r="C21" s="39"/>
      <c r="D21" s="39"/>
      <c r="E21" s="39"/>
      <c r="F21" s="39"/>
      <c r="G21" s="39">
        <f>305000+3260000</f>
        <v>3565000</v>
      </c>
      <c r="H21" s="41">
        <v>10372.52</v>
      </c>
      <c r="I21" s="39">
        <f>G21</f>
        <v>3565000</v>
      </c>
      <c r="J21" s="41">
        <f>H21</f>
        <v>10372.52</v>
      </c>
      <c r="M21" s="22"/>
    </row>
    <row r="22" spans="1:13" ht="15">
      <c r="A22" s="60"/>
      <c r="B22" s="50"/>
      <c r="C22" s="40"/>
      <c r="D22" s="40"/>
      <c r="E22" s="40"/>
      <c r="F22" s="40"/>
      <c r="G22" s="40"/>
      <c r="H22" s="42"/>
      <c r="I22" s="40"/>
      <c r="J22" s="42"/>
      <c r="M22" s="22"/>
    </row>
    <row r="23" spans="1:10" ht="24.75">
      <c r="A23" s="1" t="s">
        <v>27</v>
      </c>
      <c r="B23" s="18" t="s">
        <v>18</v>
      </c>
      <c r="C23" s="19"/>
      <c r="D23" s="19"/>
      <c r="E23" s="19"/>
      <c r="F23" s="19"/>
      <c r="G23" s="19">
        <v>5629000</v>
      </c>
      <c r="H23" s="19">
        <v>355733.58</v>
      </c>
      <c r="I23" s="28">
        <f>G23+E23+C23</f>
        <v>5629000</v>
      </c>
      <c r="J23" s="19">
        <f>D23+F23+H23</f>
        <v>355733.58</v>
      </c>
    </row>
    <row r="24" spans="1:10" ht="24.75">
      <c r="A24" s="13" t="s">
        <v>35</v>
      </c>
      <c r="B24" s="18" t="s">
        <v>18</v>
      </c>
      <c r="C24" s="19"/>
      <c r="D24" s="19"/>
      <c r="E24" s="19"/>
      <c r="F24" s="19"/>
      <c r="G24" s="19"/>
      <c r="H24" s="19"/>
      <c r="I24" s="19"/>
      <c r="J24" s="19"/>
    </row>
    <row r="25" spans="1:13" ht="15">
      <c r="A25" s="13" t="s">
        <v>38</v>
      </c>
      <c r="B25" s="18" t="s">
        <v>39</v>
      </c>
      <c r="C25" s="19"/>
      <c r="D25" s="19"/>
      <c r="E25" s="19"/>
      <c r="F25" s="19"/>
      <c r="G25" s="28"/>
      <c r="H25" s="19"/>
      <c r="I25" s="19">
        <f>E25+G25</f>
        <v>0</v>
      </c>
      <c r="J25" s="19">
        <f>F25+H25</f>
        <v>0</v>
      </c>
      <c r="M25" s="22"/>
    </row>
    <row r="26" spans="1:10" ht="15">
      <c r="A26" s="59" t="s">
        <v>28</v>
      </c>
      <c r="B26" s="49" t="s">
        <v>19</v>
      </c>
      <c r="C26" s="39"/>
      <c r="D26" s="39"/>
      <c r="E26" s="39"/>
      <c r="F26" s="39"/>
      <c r="G26" s="39"/>
      <c r="H26" s="39"/>
      <c r="I26" s="39"/>
      <c r="J26" s="39"/>
    </row>
    <row r="27" spans="1:10" ht="15">
      <c r="A27" s="60"/>
      <c r="B27" s="50"/>
      <c r="C27" s="40"/>
      <c r="D27" s="40"/>
      <c r="E27" s="40"/>
      <c r="F27" s="40"/>
      <c r="G27" s="40"/>
      <c r="H27" s="40"/>
      <c r="I27" s="40"/>
      <c r="J27" s="40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/>
      <c r="D29" s="12"/>
      <c r="E29" s="12"/>
      <c r="F29" s="12"/>
      <c r="G29" s="27">
        <f>1531000+462000+2948000+22000+15000+3000</f>
        <v>4981000</v>
      </c>
      <c r="H29" s="12">
        <f>15000+19259.09+217449.82+2698</f>
        <v>254406.91</v>
      </c>
      <c r="I29" s="12">
        <f>G29+E29</f>
        <v>4981000</v>
      </c>
      <c r="J29" s="12">
        <f>F29+H29</f>
        <v>254406.91</v>
      </c>
    </row>
    <row r="30" spans="1:13" ht="24">
      <c r="A30" s="10" t="s">
        <v>30</v>
      </c>
      <c r="B30" s="11" t="s">
        <v>31</v>
      </c>
      <c r="C30" s="12"/>
      <c r="D30" s="12"/>
      <c r="E30" s="12"/>
      <c r="F30" s="12"/>
      <c r="G30" s="12">
        <f>30000+216000</f>
        <v>246000</v>
      </c>
      <c r="H30" s="14">
        <f>14948.7</f>
        <v>14948.7</v>
      </c>
      <c r="I30" s="12">
        <f>G30</f>
        <v>246000</v>
      </c>
      <c r="J30" s="14">
        <f>H30</f>
        <v>14948.7</v>
      </c>
      <c r="L30" s="23"/>
      <c r="M30" s="23"/>
    </row>
    <row r="31" spans="1:10" ht="15">
      <c r="A31" s="10" t="s">
        <v>32</v>
      </c>
      <c r="B31" s="11" t="s">
        <v>48</v>
      </c>
      <c r="C31" s="12"/>
      <c r="D31" s="12"/>
      <c r="E31" s="12"/>
      <c r="F31" s="12"/>
      <c r="G31" s="12">
        <v>70000</v>
      </c>
      <c r="H31" s="12"/>
      <c r="I31" s="12">
        <f>G31</f>
        <v>70000</v>
      </c>
      <c r="J31" s="12">
        <f>H31</f>
        <v>0</v>
      </c>
    </row>
    <row r="32" spans="1:10" ht="24">
      <c r="A32" s="10" t="s">
        <v>50</v>
      </c>
      <c r="B32" s="2" t="s">
        <v>49</v>
      </c>
      <c r="C32" s="1"/>
      <c r="D32" s="1"/>
      <c r="E32" s="1">
        <v>2700000</v>
      </c>
      <c r="F32" s="1"/>
      <c r="G32" s="19">
        <f>3588000-E32</f>
        <v>888000</v>
      </c>
      <c r="H32" s="19"/>
      <c r="I32" s="19">
        <f>E32+G32</f>
        <v>3588000</v>
      </c>
      <c r="J32" s="19"/>
    </row>
    <row r="33" spans="1:10" ht="15">
      <c r="A33" s="3"/>
      <c r="B33" s="2" t="s">
        <v>42</v>
      </c>
      <c r="C33" s="1"/>
      <c r="D33" s="1"/>
      <c r="E33" s="1"/>
      <c r="F33" s="1"/>
      <c r="G33" s="19"/>
      <c r="H33" s="19"/>
      <c r="I33" s="19"/>
      <c r="J33" s="19"/>
    </row>
    <row r="34" spans="1:13" ht="21.75" customHeight="1">
      <c r="A34" s="3" t="s">
        <v>6</v>
      </c>
      <c r="B34" s="4"/>
      <c r="C34" s="3">
        <f>C13+C20+C23</f>
        <v>196900</v>
      </c>
      <c r="D34" s="38">
        <f>SUM(D10:D33)</f>
        <v>0</v>
      </c>
      <c r="E34" s="5">
        <f aca="true" t="shared" si="0" ref="E34:J34">SUM(E11:E33)</f>
        <v>2708600</v>
      </c>
      <c r="F34" s="5">
        <f t="shared" si="0"/>
        <v>0</v>
      </c>
      <c r="G34" s="5">
        <f t="shared" si="0"/>
        <v>23508000</v>
      </c>
      <c r="H34" s="5">
        <f t="shared" si="0"/>
        <v>1005599.16</v>
      </c>
      <c r="I34" s="5">
        <f t="shared" si="0"/>
        <v>26413500</v>
      </c>
      <c r="J34" s="5">
        <f t="shared" si="0"/>
        <v>1005599.16</v>
      </c>
      <c r="K34" s="22"/>
      <c r="L34" s="22"/>
      <c r="M34" s="22"/>
    </row>
    <row r="35" spans="1:11" ht="15">
      <c r="A35" s="3" t="s">
        <v>10</v>
      </c>
      <c r="B35" s="2"/>
      <c r="C35" s="1">
        <f>C20</f>
        <v>0</v>
      </c>
      <c r="D35" s="20">
        <f>D20</f>
        <v>0</v>
      </c>
      <c r="E35" s="20"/>
      <c r="F35" s="20">
        <f>F20+F25</f>
        <v>0</v>
      </c>
      <c r="G35" s="25">
        <f>1400000+3260000</f>
        <v>4660000</v>
      </c>
      <c r="H35" s="20"/>
      <c r="I35" s="20">
        <f>C35+E35+G35</f>
        <v>4660000</v>
      </c>
      <c r="J35" s="20">
        <f>D35+F35+H35</f>
        <v>0</v>
      </c>
      <c r="K35" s="22"/>
    </row>
    <row r="37" spans="1:11" ht="15.75">
      <c r="A37" s="29" t="s">
        <v>20</v>
      </c>
      <c r="B37" s="24"/>
      <c r="C37" s="24"/>
      <c r="D37" s="30" t="s">
        <v>41</v>
      </c>
      <c r="E37" s="24"/>
      <c r="K37" s="22"/>
    </row>
    <row r="39" spans="1:10" ht="15">
      <c r="A39" s="43"/>
      <c r="B39" s="43"/>
      <c r="C39" s="43"/>
      <c r="D39" s="43"/>
      <c r="E39" s="43"/>
      <c r="F39" s="43"/>
      <c r="G39" s="43"/>
      <c r="H39" s="43"/>
      <c r="I39" s="43"/>
      <c r="J39" s="43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2019-02-04T08:38:13Z</cp:lastPrinted>
  <dcterms:created xsi:type="dcterms:W3CDTF">2012-01-11T18:04:35Z</dcterms:created>
  <dcterms:modified xsi:type="dcterms:W3CDTF">2019-04-10T06:47:34Z</dcterms:modified>
  <cp:category/>
  <cp:version/>
  <cp:contentType/>
  <cp:contentStatus/>
</cp:coreProperties>
</file>