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<sst xmlns="http://schemas.openxmlformats.org/spreadsheetml/2006/main" count="53" uniqueCount="44">
  <si>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</si>
  <si>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</si>
  <si>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</si>
  <si>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</si>
  <si>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</si>
  <si>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</si>
  <si>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</si>
  <si>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</si>
  <si>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</si>
  <si>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</si>
  <si>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</si>
  <si>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</si>
  <si>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</si>
  <si>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</si>
  <si>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</si>
  <si>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</si>
  <si>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</si>
  <si>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</si>
  <si>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</si>
  <si>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</si>
  <si>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</si>
  <si>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</si>
  <si>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</si>
  <si>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</si>
  <si>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</si>
  <si>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</si>
  <si>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</si>
  <si>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</si>
  <si>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</si>
  <si>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</si>
  <si>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</si>
  <si>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</si>
  <si>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</si>
  <si>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</si>
  <si>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</si>
  <si>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</si>
  <si>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</si>
  <si>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</si>
  <si>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</si>
  <si>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</si>
  <si>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</si>
  <si>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1130</t>
  </si>
  <si>
    <t>1301</t>
  </si>
  <si>
    <t>по Латненскому городскому поселению за 2016г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</si>
</sst>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A35" sqref="A35:F35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36" t="s">
        <v>12</v>
      </c>
      <c r="I1" s="36"/>
      <c r="J1" s="36"/>
      <c r="K1" s="36"/>
      <c r="L1" s="36"/>
    </row>
    <row r="3" spans="1:10" ht="15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38" t="s">
        <v>0</v>
      </c>
      <c r="B7" s="38" t="s">
        <v>7</v>
      </c>
      <c r="C7" s="47" t="s">
        <v>1</v>
      </c>
      <c r="D7" s="48"/>
      <c r="E7" s="48"/>
      <c r="F7" s="48"/>
      <c r="G7" s="48"/>
      <c r="H7" s="48"/>
      <c r="I7" s="43" t="s">
        <v>3</v>
      </c>
      <c r="J7" s="44"/>
    </row>
    <row r="8" spans="1:10" ht="27.75" customHeight="1">
      <c r="A8" s="39"/>
      <c r="B8" s="39"/>
      <c r="C8" s="49" t="s">
        <v>2</v>
      </c>
      <c r="D8" s="50"/>
      <c r="E8" s="49" t="s">
        <v>13</v>
      </c>
      <c r="F8" s="50"/>
      <c r="G8" s="49" t="s">
        <v>9</v>
      </c>
      <c r="H8" s="50"/>
      <c r="I8" s="45"/>
      <c r="J8" s="46"/>
    </row>
    <row r="9" spans="1:10" ht="15">
      <c r="A9" s="40"/>
      <c r="B9" s="40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3" t="s">
        <v>34</v>
      </c>
      <c r="B10" s="55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4"/>
      <c r="B11" s="56"/>
      <c r="C11" s="9"/>
      <c r="D11" s="9"/>
      <c r="E11" s="9"/>
      <c r="F11" s="9"/>
      <c r="G11" s="9">
        <f>2858000+821000+1976900+49000+3000</f>
        <v>5707900</v>
      </c>
      <c r="H11" s="14">
        <f>2857790.93+820911.76+1974967.1+48798+698+1597.23</f>
        <v>5704763.020000001</v>
      </c>
      <c r="I11" s="9">
        <f>G11</f>
        <v>5707900</v>
      </c>
      <c r="J11" s="14">
        <f>H11</f>
        <v>5704763.020000001</v>
      </c>
    </row>
    <row r="12" spans="1:10" ht="61.5" customHeight="1">
      <c r="A12" s="51" t="s">
        <v>20</v>
      </c>
      <c r="B12" s="41" t="s">
        <v>21</v>
      </c>
      <c r="C12" s="31">
        <v>172300</v>
      </c>
      <c r="D12" s="31">
        <v>172300</v>
      </c>
      <c r="E12" s="31"/>
      <c r="F12" s="31"/>
      <c r="G12" s="31"/>
      <c r="H12" s="31"/>
      <c r="I12" s="31">
        <v>172300</v>
      </c>
      <c r="J12" s="31">
        <f>D12</f>
        <v>172300</v>
      </c>
    </row>
    <row r="13" spans="1:10" ht="30.75" customHeight="1" hidden="1">
      <c r="A13" s="52"/>
      <c r="B13" s="42"/>
      <c r="C13" s="32"/>
      <c r="D13" s="32"/>
      <c r="E13" s="32"/>
      <c r="F13" s="32"/>
      <c r="G13" s="32"/>
      <c r="H13" s="32"/>
      <c r="I13" s="32"/>
      <c r="J13" s="32"/>
    </row>
    <row r="14" spans="1:10" ht="24.75">
      <c r="A14" s="1" t="s">
        <v>33</v>
      </c>
      <c r="B14" s="4" t="s">
        <v>22</v>
      </c>
      <c r="C14" s="3"/>
      <c r="D14" s="3"/>
      <c r="E14" s="5"/>
      <c r="F14" s="5"/>
      <c r="G14" s="5"/>
      <c r="H14" s="5"/>
      <c r="I14" s="5">
        <f>G14</f>
        <v>0</v>
      </c>
      <c r="J14" s="5"/>
    </row>
    <row r="15" spans="1:10" ht="24.75" customHeight="1">
      <c r="A15" s="13" t="s">
        <v>37</v>
      </c>
      <c r="B15" s="16" t="s">
        <v>36</v>
      </c>
      <c r="C15" s="17"/>
      <c r="D15" s="17"/>
      <c r="E15" s="18">
        <v>119597</v>
      </c>
      <c r="F15" s="18">
        <v>119597</v>
      </c>
      <c r="G15" s="18">
        <f>I15-E15</f>
        <v>75403</v>
      </c>
      <c r="H15" s="18">
        <f>J15-F15</f>
        <v>75285</v>
      </c>
      <c r="I15" s="18">
        <v>195000</v>
      </c>
      <c r="J15" s="5">
        <v>194882</v>
      </c>
    </row>
    <row r="16" spans="1:10" ht="40.5" customHeight="1">
      <c r="A16" s="51" t="s">
        <v>23</v>
      </c>
      <c r="B16" s="41" t="s">
        <v>24</v>
      </c>
      <c r="C16" s="31"/>
      <c r="D16" s="31"/>
      <c r="E16" s="31">
        <v>2422575</v>
      </c>
      <c r="F16" s="31">
        <v>2422575</v>
      </c>
      <c r="G16" s="31">
        <f>3665600-E16</f>
        <v>1243025</v>
      </c>
      <c r="H16" s="31">
        <f>J16-F16</f>
        <v>1233962.73</v>
      </c>
      <c r="I16" s="31">
        <f>E16+G16</f>
        <v>3665600</v>
      </c>
      <c r="J16" s="23">
        <v>3656537.73</v>
      </c>
    </row>
    <row r="17" spans="1:9" ht="17.25" customHeight="1" hidden="1">
      <c r="A17" s="52"/>
      <c r="B17" s="42"/>
      <c r="C17" s="32"/>
      <c r="D17" s="32"/>
      <c r="E17" s="32"/>
      <c r="F17" s="32"/>
      <c r="G17" s="32"/>
      <c r="H17" s="32"/>
      <c r="I17" s="32"/>
    </row>
    <row r="18" spans="1:13" ht="30.75" customHeight="1">
      <c r="A18" s="1" t="s">
        <v>25</v>
      </c>
      <c r="B18" s="4" t="s">
        <v>16</v>
      </c>
      <c r="C18" s="3">
        <f>44980290.43+7221207.18+5800166.4</f>
        <v>58001664.01</v>
      </c>
      <c r="D18" s="5">
        <v>58001664.01</v>
      </c>
      <c r="E18" s="5">
        <f>31798067.39+1015267.88</f>
        <v>32813335.27</v>
      </c>
      <c r="F18" s="5">
        <f>31798067.39+1015267.88</f>
        <v>32813335.27</v>
      </c>
      <c r="G18" s="5">
        <v>6493110</v>
      </c>
      <c r="H18" s="5">
        <v>6491755.5</v>
      </c>
      <c r="I18" s="5">
        <f>C18+E18+G18</f>
        <v>97308109.28</v>
      </c>
      <c r="J18" s="19">
        <f>D18+F18+H18</f>
        <v>97306754.78</v>
      </c>
      <c r="L18" s="24"/>
      <c r="M18" s="24"/>
    </row>
    <row r="19" spans="1:13" ht="15">
      <c r="A19" s="51" t="s">
        <v>26</v>
      </c>
      <c r="B19" s="41" t="s">
        <v>17</v>
      </c>
      <c r="C19" s="31"/>
      <c r="D19" s="31"/>
      <c r="E19" s="31"/>
      <c r="F19" s="31"/>
      <c r="G19" s="31">
        <v>3093600</v>
      </c>
      <c r="H19" s="33">
        <v>3092114</v>
      </c>
      <c r="I19" s="31">
        <f>G19</f>
        <v>3093600</v>
      </c>
      <c r="J19" s="33">
        <f>H19</f>
        <v>3092114</v>
      </c>
      <c r="M19" s="24"/>
    </row>
    <row r="20" spans="1:13" ht="15">
      <c r="A20" s="52"/>
      <c r="B20" s="42"/>
      <c r="C20" s="32"/>
      <c r="D20" s="32"/>
      <c r="E20" s="32"/>
      <c r="F20" s="32"/>
      <c r="G20" s="32"/>
      <c r="H20" s="34"/>
      <c r="I20" s="32"/>
      <c r="J20" s="34"/>
      <c r="M20" s="24"/>
    </row>
    <row r="21" spans="1:10" ht="24.75">
      <c r="A21" s="1" t="s">
        <v>26</v>
      </c>
      <c r="B21" s="20" t="s">
        <v>18</v>
      </c>
      <c r="C21" s="21"/>
      <c r="D21" s="21"/>
      <c r="E21" s="21">
        <v>282990</v>
      </c>
      <c r="F21" s="21">
        <v>282990</v>
      </c>
      <c r="G21" s="21">
        <f>4672190-E21</f>
        <v>4389200</v>
      </c>
      <c r="H21" s="21">
        <f>4663221.6-F21</f>
        <v>4380231.6</v>
      </c>
      <c r="I21" s="21">
        <f>E21+G21</f>
        <v>4672190</v>
      </c>
      <c r="J21" s="21">
        <f>F21+H21</f>
        <v>4663221.6</v>
      </c>
    </row>
    <row r="22" spans="1:10" ht="24.75">
      <c r="A22" s="13" t="s">
        <v>35</v>
      </c>
      <c r="B22" s="20" t="s">
        <v>18</v>
      </c>
      <c r="C22" s="21"/>
      <c r="D22" s="21"/>
      <c r="E22" s="21"/>
      <c r="F22" s="21"/>
      <c r="G22" s="21"/>
      <c r="H22" s="21"/>
      <c r="I22" s="21"/>
      <c r="J22" s="21"/>
    </row>
    <row r="23" spans="1:13" ht="15">
      <c r="A23" s="13" t="s">
        <v>38</v>
      </c>
      <c r="B23" s="20" t="s">
        <v>39</v>
      </c>
      <c r="C23" s="21"/>
      <c r="D23" s="21"/>
      <c r="E23" s="21">
        <f>380838+85965</f>
        <v>466803</v>
      </c>
      <c r="F23" s="21">
        <f>368838+12000</f>
        <v>380838</v>
      </c>
      <c r="G23" s="21">
        <f>I23-E23</f>
        <v>2162</v>
      </c>
      <c r="H23" s="21">
        <f>J23-F23</f>
        <v>1548.6500000000233</v>
      </c>
      <c r="I23" s="21">
        <v>468965</v>
      </c>
      <c r="J23" s="21">
        <v>382386.65</v>
      </c>
      <c r="M23" s="24"/>
    </row>
    <row r="24" spans="1:10" ht="15">
      <c r="A24" s="51" t="s">
        <v>27</v>
      </c>
      <c r="B24" s="41" t="s">
        <v>19</v>
      </c>
      <c r="C24" s="31"/>
      <c r="D24" s="31"/>
      <c r="E24" s="31"/>
      <c r="F24" s="31"/>
      <c r="G24" s="31">
        <f>293200+1500</f>
        <v>294700</v>
      </c>
      <c r="H24" s="31">
        <f>293184.13+1473</f>
        <v>294657.13</v>
      </c>
      <c r="I24" s="31">
        <f>G24</f>
        <v>294700</v>
      </c>
      <c r="J24" s="31">
        <f>H24</f>
        <v>294657.13</v>
      </c>
    </row>
    <row r="25" spans="1:10" ht="15">
      <c r="A25" s="52"/>
      <c r="B25" s="42"/>
      <c r="C25" s="32"/>
      <c r="D25" s="32"/>
      <c r="E25" s="32"/>
      <c r="F25" s="32"/>
      <c r="G25" s="32"/>
      <c r="H25" s="32"/>
      <c r="I25" s="32"/>
      <c r="J25" s="32"/>
    </row>
    <row r="26" spans="1:10" ht="24">
      <c r="A26" s="10" t="s">
        <v>27</v>
      </c>
      <c r="B26" s="11" t="s">
        <v>15</v>
      </c>
      <c r="C26" s="12"/>
      <c r="D26" s="12"/>
      <c r="E26" s="12"/>
      <c r="F26" s="12"/>
      <c r="G26" s="12">
        <f>643100+66000</f>
        <v>709100</v>
      </c>
      <c r="H26" s="12">
        <f>641735.04+65878</f>
        <v>707613.04</v>
      </c>
      <c r="I26" s="12">
        <f aca="true" t="shared" si="0" ref="I26:J30">G26</f>
        <v>709100</v>
      </c>
      <c r="J26" s="12">
        <f t="shared" si="0"/>
        <v>707613.04</v>
      </c>
    </row>
    <row r="27" spans="1:10" ht="36">
      <c r="A27" s="10" t="s">
        <v>28</v>
      </c>
      <c r="B27" s="11" t="s">
        <v>14</v>
      </c>
      <c r="C27" s="12"/>
      <c r="D27" s="12"/>
      <c r="E27" s="12"/>
      <c r="F27" s="12"/>
      <c r="G27" s="12">
        <f>816000+232000+1737000+13000+6000</f>
        <v>2804000</v>
      </c>
      <c r="H27" s="12">
        <f>815213+231644.99+1734785.25+12618+4380+483.32</f>
        <v>2799124.56</v>
      </c>
      <c r="I27" s="12">
        <f t="shared" si="0"/>
        <v>2804000</v>
      </c>
      <c r="J27" s="12">
        <f t="shared" si="0"/>
        <v>2799124.56</v>
      </c>
    </row>
    <row r="28" spans="1:13" ht="24">
      <c r="A28" s="10" t="s">
        <v>29</v>
      </c>
      <c r="B28" s="11" t="s">
        <v>30</v>
      </c>
      <c r="C28" s="12"/>
      <c r="D28" s="12"/>
      <c r="E28" s="12"/>
      <c r="F28" s="12"/>
      <c r="G28" s="12">
        <f>164000+30000</f>
        <v>194000</v>
      </c>
      <c r="H28" s="15">
        <f>163596+30000</f>
        <v>193596</v>
      </c>
      <c r="I28" s="12">
        <f t="shared" si="0"/>
        <v>194000</v>
      </c>
      <c r="J28" s="15">
        <f t="shared" si="0"/>
        <v>193596</v>
      </c>
      <c r="L28" s="26"/>
      <c r="M28" s="26"/>
    </row>
    <row r="29" spans="1:10" ht="15">
      <c r="A29" s="10" t="s">
        <v>31</v>
      </c>
      <c r="B29" s="11" t="s">
        <v>32</v>
      </c>
      <c r="C29" s="12"/>
      <c r="D29" s="12"/>
      <c r="E29" s="12"/>
      <c r="F29" s="12"/>
      <c r="G29" s="12">
        <v>30000</v>
      </c>
      <c r="H29" s="12">
        <v>29754.2</v>
      </c>
      <c r="I29" s="12">
        <f t="shared" si="0"/>
        <v>30000</v>
      </c>
      <c r="J29" s="12">
        <f t="shared" si="0"/>
        <v>29754.2</v>
      </c>
    </row>
    <row r="30" spans="1:10" ht="15">
      <c r="A30" s="3"/>
      <c r="B30" s="2" t="s">
        <v>41</v>
      </c>
      <c r="C30" s="1"/>
      <c r="D30" s="1"/>
      <c r="E30" s="1"/>
      <c r="F30" s="1"/>
      <c r="G30" s="21">
        <v>5000</v>
      </c>
      <c r="H30" s="21">
        <v>4850.2</v>
      </c>
      <c r="I30" s="21">
        <f t="shared" si="0"/>
        <v>5000</v>
      </c>
      <c r="J30" s="21">
        <f t="shared" si="0"/>
        <v>4850.2</v>
      </c>
    </row>
    <row r="31" spans="1:10" ht="15">
      <c r="A31" s="3"/>
      <c r="B31" s="2" t="s">
        <v>42</v>
      </c>
      <c r="C31" s="1"/>
      <c r="D31" s="30"/>
      <c r="E31" s="1"/>
      <c r="F31" s="1"/>
      <c r="G31" s="21">
        <v>1000</v>
      </c>
      <c r="H31" s="21">
        <v>1.23</v>
      </c>
      <c r="I31" s="21">
        <f>G31</f>
        <v>1000</v>
      </c>
      <c r="J31" s="21">
        <f>H31</f>
        <v>1.23</v>
      </c>
    </row>
    <row r="32" spans="1:11" ht="15">
      <c r="A32" s="3" t="s">
        <v>6</v>
      </c>
      <c r="B32" s="4"/>
      <c r="C32" s="3">
        <f>C12+C18</f>
        <v>58173964.01</v>
      </c>
      <c r="D32" s="25">
        <f>D12+D18</f>
        <v>58173964.01</v>
      </c>
      <c r="E32" s="5">
        <f>E18+E21+E16+E15+E23</f>
        <v>36105300.269999996</v>
      </c>
      <c r="F32" s="5">
        <f>F18+F21+F15+F16+F23</f>
        <v>36019335.269999996</v>
      </c>
      <c r="G32" s="5">
        <f>G11+G14+G15+G16+G18+G19+G21+G24+G26+G27+G28+G29+G30+G31+G23</f>
        <v>25042200</v>
      </c>
      <c r="H32" s="5">
        <f>H11+H16+H18+H19+H21+H24+H26+H27+H28+H30+H29+H31+H23+H15</f>
        <v>25009256.859999996</v>
      </c>
      <c r="I32" s="5">
        <f>I11+I12+I15+I16+I18+I19+I21+I23+I26+I27+I28+I29+I30+I31+I24</f>
        <v>119321464.28</v>
      </c>
      <c r="J32" s="5">
        <f>D32+F32+H32</f>
        <v>119202556.14</v>
      </c>
      <c r="K32" s="24"/>
    </row>
    <row r="33" spans="1:11" ht="15">
      <c r="A33" s="3" t="s">
        <v>10</v>
      </c>
      <c r="B33" s="2"/>
      <c r="C33" s="1">
        <f>C18</f>
        <v>58001664.01</v>
      </c>
      <c r="D33" s="22">
        <f>D18</f>
        <v>58001664.01</v>
      </c>
      <c r="E33" s="22">
        <f>E18</f>
        <v>32813335.27</v>
      </c>
      <c r="F33" s="22">
        <f>F18</f>
        <v>32813335.27</v>
      </c>
      <c r="G33" s="29">
        <f>G18</f>
        <v>6493110</v>
      </c>
      <c r="H33" s="22">
        <v>4522063.43</v>
      </c>
      <c r="I33" s="22">
        <f>C33+E33+G33</f>
        <v>97308109.28</v>
      </c>
      <c r="J33" s="22">
        <v>50437197</v>
      </c>
      <c r="K33" s="24"/>
    </row>
    <row r="35" spans="1:5" ht="15">
      <c r="A35" s="27"/>
      <c r="B35" s="28"/>
      <c r="C35" s="28"/>
      <c r="D35" s="28"/>
      <c r="E35" s="28"/>
    </row>
    <row r="37" spans="1:10" ht="1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mergeCells count="52">
    <mergeCell ref="J24:J25"/>
    <mergeCell ref="B16:B17"/>
    <mergeCell ref="C16:C17"/>
    <mergeCell ref="D16:D17"/>
    <mergeCell ref="E16:E17"/>
    <mergeCell ref="F16:F17"/>
    <mergeCell ref="G19:G20"/>
    <mergeCell ref="H19:H20"/>
    <mergeCell ref="F24:F25"/>
    <mergeCell ref="G24:G25"/>
    <mergeCell ref="H24:H25"/>
    <mergeCell ref="I24:I25"/>
    <mergeCell ref="B24:B25"/>
    <mergeCell ref="C24:C25"/>
    <mergeCell ref="D24:D25"/>
    <mergeCell ref="E24:E25"/>
    <mergeCell ref="A16:A17"/>
    <mergeCell ref="A19:A20"/>
    <mergeCell ref="A24:A25"/>
    <mergeCell ref="I12:I13"/>
    <mergeCell ref="G16:G17"/>
    <mergeCell ref="H16:H17"/>
    <mergeCell ref="I16:I17"/>
    <mergeCell ref="E12:E13"/>
    <mergeCell ref="F12:F13"/>
    <mergeCell ref="G12:G13"/>
    <mergeCell ref="A7:A9"/>
    <mergeCell ref="A12:A13"/>
    <mergeCell ref="B12:B13"/>
    <mergeCell ref="C12:C13"/>
    <mergeCell ref="A10:A11"/>
    <mergeCell ref="B10:B11"/>
    <mergeCell ref="E19:E20"/>
    <mergeCell ref="I7:J8"/>
    <mergeCell ref="C7:H7"/>
    <mergeCell ref="C8:D8"/>
    <mergeCell ref="E8:F8"/>
    <mergeCell ref="G8:H8"/>
    <mergeCell ref="H12:H13"/>
    <mergeCell ref="D12:D13"/>
    <mergeCell ref="J12:J13"/>
    <mergeCell ref="I19:I20"/>
    <mergeCell ref="F19:F20"/>
    <mergeCell ref="J19:J20"/>
    <mergeCell ref="A37:J37"/>
    <mergeCell ref="H1:L1"/>
    <mergeCell ref="A3:J3"/>
    <mergeCell ref="A4:J4"/>
    <mergeCell ref="B7:B9"/>
    <mergeCell ref="B19:B20"/>
    <mergeCell ref="C19:C20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One</cp:lastModifiedBy>
  <cp:lastPrinted>2017-01-18T09:14:06Z</cp:lastPrinted>
  <dcterms:created xsi:type="dcterms:W3CDTF">2012-01-11T18:04:35Z</dcterms:created>
  <dcterms:modified xsi:type="dcterms:W3CDTF">2017-04-18T12:46:14Z</dcterms:modified>
  <cp:category/>
  <cp:version/>
  <cp:contentType/>
  <cp:contentStatus/>
</cp:coreProperties>
</file>