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<sst xmlns="http://schemas.openxmlformats.org/spreadsheetml/2006/main" count="443" uniqueCount="426">
  <si>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</si>
  <si>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</si>
  <si>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</si>
  <si>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</si>
  <si>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</si>
  <si>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</si>
  <si>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</si>
  <si>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</si>
  <si>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</si>
  <si>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</si>
  <si>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</si>
  <si>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</si>
  <si>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</si>
  <si>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</si>
  <si>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</si>
  <si>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</si>
  <si>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</si>
  <si>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</si>
  <si>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</si>
  <si>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</si>
  <si>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</si>
  <si>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</si>
  <si>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</si>
  <si>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</si>
  <si>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</si>
  <si>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</si>
  <si>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</si>
  <si>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</si>
  <si>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</si>
  <si>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</si>
  <si>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</si>
  <si>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</si>
  <si>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</si>
  <si>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</si>
  <si>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</si>
  <si>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</si>
  <si>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</si>
  <si>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</si>
  <si>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</si>
  <si>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</si>
  <si>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</si>
  <si>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</si>
  <si>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</si>
  <si>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</si>
  <si>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</si>
  <si>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</si>
  <si>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</si>
  <si>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</si>
  <si>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</si>
  <si>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</si>
  <si>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</si>
  <si>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</si>
  <si>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</si>
  <si>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</si>
  <si>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</si>
  <si>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</si>
  <si>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</si>
  <si>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</si>
  <si>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</si>
  <si>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</si>
  <si>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</si>
  <si>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</si>
  <si>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</si>
  <si>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</si>
  <si>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</si>
  <si>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</si>
  <si>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</si>
  <si>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</si>
  <si>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</si>
  <si>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</si>
  <si>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</si>
  <si>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</si>
  <si>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</si>
  <si>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</si>
  <si>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</si>
  <si>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</si>
  <si>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</si>
  <si>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</si>
  <si>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</si>
  <si>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</si>
  <si>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</si>
  <si>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</si>
  <si>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</si>
  <si>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</si>
  <si>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</si>
  <si>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</si>
  <si>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</si>
  <si>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</si>
  <si>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</si>
  <si>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</si>
  <si>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</si>
  <si>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</si>
  <si>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</si>
  <si>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</si>
  <si>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</si>
  <si>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</si>
  <si>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</si>
  <si>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</si>
  <si>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</si>
  <si>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</si>
  <si>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</si>
  <si>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</si>
  <si>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</si>
  <si>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</si>
  <si>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</si>
  <si>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</si>
  <si>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</si>
  <si>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</si>
  <si>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</si>
  <si>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</si>
  <si>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</si>
  <si>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</si>
  <si>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</si>
  <si>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</si>
  <si>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</si>
  <si>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</si>
  <si>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</si>
  <si>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</si>
  <si>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</si>
  <si>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</si>
  <si>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</si>
  <si>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</si>
  <si>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</si>
  <si>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</si>
  <si>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</si>
  <si>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</si>
  <si>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</si>
  <si>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</si>
  <si>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</si>
  <si>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</si>
  <si>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</si>
  <si>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</si>
  <si>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</si>
  <si>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</si>
  <si>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</si>
  <si>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</si>
  <si>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</si>
  <si>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</si>
  <si>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</si>
  <si>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</si>
  <si>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</si>
  <si>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</si>
  <si>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</si>
  <si>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</si>
  <si>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</si>
  <si>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</si>
  <si>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</si>
  <si>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</si>
  <si>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</si>
  <si>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</si>
  <si>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</si>
  <si>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</si>
  <si>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</si>
  <si>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</si>
  <si>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</si>
  <si>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</si>
  <si>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</si>
  <si>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</si>
  <si>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</si>
  <si>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</si>
  <si>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</si>
  <si>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</si>
  <si>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</si>
  <si>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</si>
  <si>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</si>
  <si>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</si>
  <si>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</si>
  <si>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</si>
  <si>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</si>
  <si>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</si>
  <si>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</si>
  <si>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</si>
  <si>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</si>
  <si>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</si>
  <si>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</si>
  <si>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</si>
  <si>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</si>
  <si>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</si>
  <si>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</si>
  <si>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</si>
  <si>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</si>
  <si>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</si>
  <si>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</si>
  <si>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</si>
  <si>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</si>
  <si>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</si>
  <si>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</si>
  <si>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</si>
  <si>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</si>
  <si>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</si>
  <si>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</si>
  <si>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</si>
  <si>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</si>
  <si>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</si>
  <si>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</si>
  <si>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</si>
  <si>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</si>
  <si>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</si>
  <si>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</si>
  <si>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</si>
  <si>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</si>
  <si>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</si>
  <si>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</si>
  <si>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</si>
  <si>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</si>
  <si>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</si>
  <si>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</si>
  <si>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</si>
  <si>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</si>
  <si>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</si>
  <si>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</si>
  <si>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</si>
  <si>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</si>
  <si>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</si>
  <si>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</si>
  <si>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</si>
  <si>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</si>
  <si>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</si>
  <si>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</si>
  <si>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</si>
  <si>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</si>
  <si>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</si>
  <si>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</si>
  <si>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</si>
  <si>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</si>
  <si>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</si>
  <si>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</si>
  <si>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</si>
  <si>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</si>
  <si>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</si>
  <si>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</si>
  <si>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</si>
  <si>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</si>
  <si>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</si>
  <si>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</si>
  <si>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</si>
  <si>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</si>
  <si>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</si>
  <si>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</si>
  <si>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</si>
  <si>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</si>
  <si>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</si>
  <si>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</si>
  <si>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</si>
  <si>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</si>
  <si>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</si>
  <si>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</si>
  <si>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</si>
  <si>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</si>
  <si>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</si>
  <si>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</si>
  <si>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</si>
  <si>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</si>
  <si>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</si>
  <si>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</si>
  <si>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</si>
  <si>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</si>
  <si>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</si>
  <si>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</si>
  <si>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</si>
  <si>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</si>
  <si>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</si>
  <si>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</si>
  <si>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</si>
  <si>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</si>
  <si>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</si>
  <si>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</si>
  <si>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</si>
  <si>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</si>
  <si>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</si>
  <si>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</si>
  <si>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</si>
  <si>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</si>
  <si>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</si>
  <si>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</si>
  <si>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</si>
  <si>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</si>
  <si>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</si>
  <si>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</si>
  <si>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</si>
  <si>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</si>
  <si>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</si>
  <si>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</si>
  <si>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</si>
  <si>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</si>
  <si>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</si>
  <si>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</si>
  <si>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</si>
  <si>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</si>
  <si>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</si>
  <si>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</si>
  <si>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</si>
  <si>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</si>
  <si>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</si>
  <si>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</si>
  <si>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</si>
  <si>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</si>
  <si>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</si>
  <si>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</si>
  <si>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</si>
  <si>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</si>
  <si>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</si>
  <si>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</si>
  <si>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</si>
  <si>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</si>
  <si>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</si>
  <si>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</si>
  <si>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</si>
  <si>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</si>
  <si>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</si>
  <si>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</si>
  <si>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</si>
  <si>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</si>
  <si>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</si>
  <si>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</si>
  <si>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</si>
  <si>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</si>
  <si>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</si>
  <si>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</si>
  <si>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</si>
  <si>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</si>
  <si>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</si>
  <si>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</si>
  <si>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</si>
  <si>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</si>
  <si>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</si>
  <si>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</si>
  <si>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</si>
  <si>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</si>
  <si>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</si>
  <si>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</si>
  <si>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</si>
  <si>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</si>
  <si>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</si>
  <si>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</si>
  <si>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</si>
  <si>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</si>
  <si>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</si>
  <si>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</si>
  <si>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</si>
  <si>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</si>
  <si>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</si>
  <si>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</si>
  <si>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</si>
  <si>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</si>
  <si>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</si>
  <si>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</si>
  <si>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</si>
  <si>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</si>
  <si>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</si>
  <si>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</si>
  <si>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</si>
  <si>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</si>
  <si>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</si>
  <si>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</si>
  <si>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</si>
  <si>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</si>
  <si>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</si>
  <si>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</si>
  <si>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</si>
  <si>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</si>
  <si>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</si>
  <si>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</si>
  <si>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</si>
  <si>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</si>
  <si>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</si>
  <si>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</si>
  <si>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</si>
  <si>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</si>
  <si>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</si>
  <si>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</si>
  <si>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</si>
  <si>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</si>
  <si>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</si>
  <si>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</si>
  <si>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</si>
  <si>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</si>
  <si>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</si>
  <si>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</si>
  <si>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</si>
  <si>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</si>
  <si>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</si>
  <si>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</si>
  <si>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</si>
  <si>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</si>
  <si>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</si>
  <si>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</si>
  <si>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</si>
  <si>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</si>
  <si>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</si>
  <si>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</si>
  <si>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</si>
  <si>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</si>
  <si>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</si>
  <si>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</si>
  <si>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</si>
  <si>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</si>
  <si>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</si>
  <si>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</si>
  <si>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</si>
  <si>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</si>
  <si>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</si>
  <si>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</si>
  <si>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</si>
  <si>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</si>
  <si>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</si>
  <si>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</si>
  <si>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</si>
  <si>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</si>
  <si>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</si>
  <si>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</si>
  <si>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</si>
  <si>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</si>
  <si>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</si>
  <si>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</si>
  <si>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</si>
  <si>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</si>
  <si>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</si>
  <si>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</si>
  <si>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</si>
  <si>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</si>
  <si>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</si>
  <si>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</si>
  <si>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</si>
  <si>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</si>
  <si>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01.09.2017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</si>
</sst>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2">
      <selection activeCell="J9" sqref="J9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24814813.43</v>
      </c>
      <c r="E10" s="8">
        <f>E11+E98</f>
        <v>47603781.3</v>
      </c>
      <c r="F10" s="8">
        <f>F11+F98</f>
        <v>2069146.43</v>
      </c>
      <c r="G10" s="8">
        <f>G11+G98</f>
        <v>20187893.13</v>
      </c>
      <c r="H10" s="35">
        <f aca="true" t="shared" si="0" ref="H10:H41">G10/E10*100</f>
        <v>42.40817132314655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13338398.83</v>
      </c>
      <c r="H11" s="35">
        <f t="shared" si="0"/>
        <v>74.20115058967512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3392000</v>
      </c>
      <c r="F12" s="12"/>
      <c r="G12" s="12">
        <f>G13</f>
        <v>2954736.2600000002</v>
      </c>
      <c r="H12" s="35">
        <f t="shared" si="0"/>
        <v>87.10896992924529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3392000</v>
      </c>
      <c r="F13" s="16"/>
      <c r="G13" s="16">
        <f>G14+G15+G16+G17</f>
        <v>2954736.2600000002</v>
      </c>
      <c r="H13" s="35">
        <f t="shared" si="0"/>
        <v>87.10896992924529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v>3386000</v>
      </c>
      <c r="F14" s="4"/>
      <c r="G14" s="4">
        <f>2925732.62+3573.18+18260.21</f>
        <v>2947566.0100000002</v>
      </c>
      <c r="H14" s="35">
        <f t="shared" si="0"/>
        <v>87.05156556408743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30.5+5+200</f>
        <v>235.5</v>
      </c>
      <c r="H15" s="35">
        <f t="shared" si="0"/>
        <v>11.774999999999999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v>4000</v>
      </c>
      <c r="F16" s="4"/>
      <c r="G16" s="4">
        <f>3645.27+102.88+3186.6</f>
        <v>6934.75</v>
      </c>
      <c r="H16" s="35">
        <f t="shared" si="0"/>
        <v>173.36875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827830.71</v>
      </c>
      <c r="H18" s="35">
        <f t="shared" si="0"/>
        <v>69.7414245998315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827830.71</v>
      </c>
      <c r="H19" s="35">
        <f t="shared" si="0"/>
        <v>69.7414245998315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v>331825.98</v>
      </c>
      <c r="H20" s="35">
        <f t="shared" si="0"/>
        <v>73.57560532150775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3568.59</v>
      </c>
      <c r="H21" s="35">
        <f t="shared" si="0"/>
        <v>59.4765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557778.63</v>
      </c>
      <c r="H22" s="35">
        <f t="shared" si="0"/>
        <v>76.40803150684931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-65342.49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0</v>
      </c>
      <c r="F24" s="12"/>
      <c r="G24" s="12">
        <f>G25</f>
        <v>34624.93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0</v>
      </c>
      <c r="F25" s="16"/>
      <c r="G25" s="16">
        <f>G26+G27</f>
        <v>34624.93</v>
      </c>
      <c r="H25" s="35" t="e">
        <f t="shared" si="0"/>
        <v>#DIV/0!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/>
      <c r="F26" s="4"/>
      <c r="G26" s="4">
        <f>33956.5+668.43</f>
        <v>34624.93</v>
      </c>
      <c r="H26" s="35" t="e">
        <f t="shared" si="0"/>
        <v>#DIV/0!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7760187.02</v>
      </c>
      <c r="H28" s="35">
        <f t="shared" si="0"/>
        <v>71.02495899688816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68801.42</v>
      </c>
      <c r="H29" s="35">
        <f t="shared" si="0"/>
        <v>10.584833846153845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65357.28+3444.14</f>
        <v>68801.42</v>
      </c>
      <c r="H31" s="35">
        <f t="shared" si="0"/>
        <v>10.584833846153845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7691385.6</v>
      </c>
      <c r="H32" s="35">
        <f t="shared" si="0"/>
        <v>74.84804982483456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7003637.64</v>
      </c>
      <c r="H33" s="35">
        <f t="shared" si="0"/>
        <v>93.15825538707102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6887301.75+116335.89</f>
        <v>7003637.64</v>
      </c>
      <c r="H35" s="35">
        <f t="shared" si="0"/>
        <v>93.15825538707102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687747.96</v>
      </c>
      <c r="H36" s="35">
        <f t="shared" si="0"/>
        <v>24.936474256707758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670192.73+17555.23</f>
        <v>687747.96</v>
      </c>
      <c r="H38" s="35">
        <f t="shared" si="0"/>
        <v>24.936474256707758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1339057.4100000001</v>
      </c>
      <c r="H47" s="35">
        <f t="shared" si="1"/>
        <v>90.05093544048421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868211.9</v>
      </c>
      <c r="H48" s="35">
        <f t="shared" si="1"/>
        <v>81.36943767572635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868211.9</v>
      </c>
      <c r="H49" s="35">
        <f t="shared" si="1"/>
        <v>81.36943767572635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v>868211.9</v>
      </c>
      <c r="H51" s="35">
        <f t="shared" si="1"/>
        <v>81.36943767572635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470845.51</v>
      </c>
      <c r="H58" s="35">
        <f t="shared" si="1"/>
        <v>112.10607380952382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470845.51</v>
      </c>
      <c r="H59" s="35">
        <f t="shared" si="1"/>
        <v>112.10607380952382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470845.51</f>
        <v>470845.51</v>
      </c>
      <c r="H61" s="35">
        <f t="shared" si="1"/>
        <v>112.10607380952382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40800</v>
      </c>
      <c r="H62" s="35">
        <f t="shared" si="1"/>
        <v>102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40800</v>
      </c>
      <c r="H63" s="35">
        <f t="shared" si="1"/>
        <v>102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40800</v>
      </c>
      <c r="H64" s="35">
        <f t="shared" si="1"/>
        <v>102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12800+28000</f>
        <v>40800</v>
      </c>
      <c r="H66" s="35">
        <f t="shared" si="1"/>
        <v>102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632000</v>
      </c>
      <c r="F68" s="12"/>
      <c r="G68" s="12">
        <f>G69+G71+G80</f>
        <v>174131.95</v>
      </c>
      <c r="H68" s="35">
        <f t="shared" si="1"/>
        <v>27.552523734177214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532000</v>
      </c>
      <c r="F71" s="16"/>
      <c r="G71" s="16">
        <f>G72+G74+G76+G78</f>
        <v>104950</v>
      </c>
      <c r="H71" s="35">
        <f t="shared" si="1"/>
        <v>19.727443609022558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532000</v>
      </c>
      <c r="F76" s="4"/>
      <c r="G76" s="4">
        <f>G77</f>
        <v>104950</v>
      </c>
      <c r="H76" s="35">
        <f t="shared" si="2"/>
        <v>19.727443609022558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v>532000</v>
      </c>
      <c r="F77" s="4"/>
      <c r="G77" s="4">
        <f>104950</f>
        <v>104950</v>
      </c>
      <c r="H77" s="35">
        <f t="shared" si="2"/>
        <v>19.727443609022558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69181.95</v>
      </c>
      <c r="H80" s="35">
        <f t="shared" si="2"/>
        <v>69.18194999999999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69181.95</v>
      </c>
      <c r="H81" s="35">
        <f t="shared" si="2"/>
        <v>69.18194999999999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v>69181.95</v>
      </c>
      <c r="H83" s="35">
        <f t="shared" si="2"/>
        <v>69.18194999999999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17000</v>
      </c>
      <c r="H87" s="35">
        <f t="shared" si="2"/>
        <v>56.666666666666664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17000</v>
      </c>
      <c r="H88" s="35">
        <f t="shared" si="2"/>
        <v>56.666666666666664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v>17000</v>
      </c>
      <c r="H90" s="35">
        <f t="shared" si="2"/>
        <v>56.666666666666664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190030.55</v>
      </c>
      <c r="H91" s="35">
        <f t="shared" si="2"/>
        <v>67.38671985815601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190030.55</v>
      </c>
      <c r="H95" s="35">
        <f t="shared" si="2"/>
        <v>67.38671985815601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v>190030.55</v>
      </c>
      <c r="H97" s="35">
        <f t="shared" si="2"/>
        <v>67.38671985815601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24814813.43</v>
      </c>
      <c r="E98" s="12">
        <f>E99+E158+E165</f>
        <v>29627781.3</v>
      </c>
      <c r="F98" s="12">
        <f>F99+F158+F165</f>
        <v>2069146.43</v>
      </c>
      <c r="G98" s="12">
        <f>G99+G158+G165</f>
        <v>6849494.3</v>
      </c>
      <c r="H98" s="35">
        <f t="shared" si="2"/>
        <v>23.11848541962877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24814813.43</v>
      </c>
      <c r="E99" s="12">
        <f>E100+E107+E135+E139</f>
        <v>29577781.3</v>
      </c>
      <c r="F99" s="12">
        <f>F100+F107+F135+F139</f>
        <v>2069146.43</v>
      </c>
      <c r="G99" s="12">
        <f>G100+G107+G135+G139</f>
        <v>6641309.3</v>
      </c>
      <c r="H99" s="35">
        <f t="shared" si="2"/>
        <v>22.45371021118477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1762400</v>
      </c>
      <c r="G100" s="12">
        <f>G101+G104</f>
        <v>1762400</v>
      </c>
      <c r="H100" s="35">
        <f t="shared" si="2"/>
        <v>66.68180098373061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1762400</v>
      </c>
      <c r="G101" s="16">
        <f>G102+G103</f>
        <v>1762400</v>
      </c>
      <c r="H101" s="35">
        <f t="shared" si="2"/>
        <v>66.68180098373061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1762400</v>
      </c>
      <c r="G103" s="4">
        <f>220300+220300+60000+160300+60000+160300+220300+220300+220300+220300</f>
        <v>1762400</v>
      </c>
      <c r="H103" s="35">
        <f t="shared" si="2"/>
        <v>66.68180098373061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22163367</v>
      </c>
      <c r="E107" s="12">
        <f>E108+E111+E114+E118+E121+E125+E124</f>
        <v>26755434.87</v>
      </c>
      <c r="F107" s="12">
        <f>F108+F111+F114+F118+F121+F125+F124</f>
        <v>298300</v>
      </c>
      <c r="G107" s="12">
        <f>G108+G111+G114+G118+G121+G125+G124</f>
        <v>4742287.87</v>
      </c>
      <c r="H107" s="35">
        <f aca="true" t="shared" si="3" ref="H107:H146">G107/E107*100</f>
        <v>17.724577802760265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0</v>
      </c>
      <c r="G108" s="16">
        <f>G109+G110</f>
        <v>0</v>
      </c>
      <c r="H108" s="35">
        <f t="shared" si="3"/>
        <v>0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0</v>
      </c>
      <c r="G110" s="4"/>
      <c r="H110" s="35">
        <f t="shared" si="3"/>
        <v>0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>
        <f>E124</f>
        <v>3967167</v>
      </c>
      <c r="E124" s="16">
        <f>2565458+1401709</f>
        <v>3967167</v>
      </c>
      <c r="F124" s="16">
        <f>G124</f>
        <v>0</v>
      </c>
      <c r="G124" s="16"/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>
        <f>D132</f>
        <v>298300</v>
      </c>
      <c r="E125" s="16">
        <f>E131</f>
        <v>4890367.87</v>
      </c>
      <c r="F125" s="16">
        <f>F132</f>
        <v>298300</v>
      </c>
      <c r="G125" s="16">
        <f>G126+G131</f>
        <v>4742287.87</v>
      </c>
      <c r="H125" s="35">
        <f t="shared" si="3"/>
        <v>96.9720069341123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>
        <f>D132</f>
        <v>298300</v>
      </c>
      <c r="E131" s="4">
        <f>E133+E134+E132</f>
        <v>4890367.87</v>
      </c>
      <c r="F131" s="4"/>
      <c r="G131" s="4">
        <f>G132+G133+G134</f>
        <v>4742287.87</v>
      </c>
      <c r="H131" s="35">
        <f t="shared" si="3"/>
        <v>96.9720069341123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298300</v>
      </c>
      <c r="E132" s="4">
        <v>298300</v>
      </c>
      <c r="F132" s="4">
        <f>G132</f>
        <v>298300</v>
      </c>
      <c r="G132" s="4">
        <f>149150+149150</f>
        <v>298300</v>
      </c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f>4636200-1059400</f>
        <v>3576800</v>
      </c>
      <c r="F134" s="4"/>
      <c r="G134" s="4">
        <f>1792180+1636540</f>
        <v>3428720</v>
      </c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128175</v>
      </c>
      <c r="H135" s="35">
        <f t="shared" si="3"/>
        <v>75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128175</v>
      </c>
      <c r="H136" s="35">
        <f t="shared" si="3"/>
        <v>75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42725+42725+42725</f>
        <v>128175</v>
      </c>
      <c r="H138" s="35">
        <f t="shared" si="3"/>
        <v>75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8446.43</v>
      </c>
      <c r="G139" s="12">
        <f>G140+G143+G146+G149</f>
        <v>8446.43</v>
      </c>
      <c r="H139" s="35">
        <f t="shared" si="3"/>
        <v>100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8446.43</v>
      </c>
      <c r="G149" s="16">
        <f>G150+G154</f>
        <v>8446.43</v>
      </c>
      <c r="H149" s="35">
        <f t="shared" si="4"/>
        <v>100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8446.43</v>
      </c>
      <c r="G154" s="4">
        <f>G155+G156+G157</f>
        <v>8446.43</v>
      </c>
      <c r="H154" s="35">
        <f t="shared" si="4"/>
        <v>100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>
        <f>G155</f>
        <v>8446.43</v>
      </c>
      <c r="G155" s="4">
        <v>8446.43</v>
      </c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50000</v>
      </c>
      <c r="F158" s="12"/>
      <c r="G158" s="12">
        <f>G159+G162</f>
        <v>208185</v>
      </c>
      <c r="H158" s="35">
        <f t="shared" si="4"/>
        <v>416.37000000000006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50000</v>
      </c>
      <c r="F162" s="16"/>
      <c r="G162" s="16">
        <f>G163+G164</f>
        <v>208185</v>
      </c>
      <c r="H162" s="35">
        <f t="shared" si="4"/>
        <v>416.37000000000006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v>50000</v>
      </c>
      <c r="F163" s="4"/>
      <c r="G163" s="4">
        <f>5235+19450</f>
        <v>24685</v>
      </c>
      <c r="H163" s="35">
        <f t="shared" si="4"/>
        <v>49.370000000000005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/>
      <c r="F164" s="4"/>
      <c r="G164" s="4">
        <v>183500</v>
      </c>
      <c r="H164" s="35" t="e">
        <f t="shared" si="4"/>
        <v>#DIV/0!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2017-09-05T06:28:08Z</cp:lastPrinted>
  <dcterms:created xsi:type="dcterms:W3CDTF">2004-03-19T10:46:52Z</dcterms:created>
  <dcterms:modified xsi:type="dcterms:W3CDTF">2017-09-05T06:29:23Z</dcterms:modified>
  <cp:category/>
  <cp:version/>
  <cp:contentType/>
  <cp:contentStatus/>
</cp:coreProperties>
</file>