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<sst xmlns="http://schemas.openxmlformats.org/spreadsheetml/2006/main" count="443" uniqueCount="426">
  <si>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</si>
  <si>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</si>
  <si>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</si>
  <si>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</si>
  <si>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</si>
  <si>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</si>
  <si>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</si>
  <si>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</si>
  <si>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</si>
  <si>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</si>
  <si>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</si>
  <si>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</si>
  <si>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</si>
  <si>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</si>
  <si>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</si>
  <si>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</si>
  <si>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</si>
  <si>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</si>
  <si>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</si>
  <si>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</si>
  <si>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</si>
  <si>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</si>
  <si>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</si>
  <si>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</si>
  <si>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</si>
  <si>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</si>
  <si>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</si>
  <si>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</si>
  <si>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</si>
  <si>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</si>
  <si>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</si>
  <si>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</si>
  <si>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</si>
  <si>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</si>
  <si>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</si>
  <si>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</si>
  <si>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</si>
  <si>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</si>
  <si>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</si>
  <si>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</si>
  <si>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</si>
  <si>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</si>
  <si>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</si>
  <si>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</si>
  <si>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</si>
  <si>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</si>
  <si>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</si>
  <si>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</si>
  <si>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</si>
  <si>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</si>
  <si>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</si>
  <si>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</si>
  <si>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</si>
  <si>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</si>
  <si>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</si>
  <si>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</si>
  <si>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</si>
  <si>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</si>
  <si>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</si>
  <si>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</si>
  <si>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</si>
  <si>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</si>
  <si>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</si>
  <si>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</si>
  <si>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</si>
  <si>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</si>
  <si>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</si>
  <si>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</si>
  <si>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</si>
  <si>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</si>
  <si>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</si>
  <si>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</si>
  <si>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</si>
  <si>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</si>
  <si>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</si>
  <si>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</si>
  <si>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</si>
  <si>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</si>
  <si>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</si>
  <si>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</si>
  <si>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</si>
  <si>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</si>
  <si>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</si>
  <si>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</si>
  <si>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</si>
  <si>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</si>
  <si>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</si>
  <si>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</si>
  <si>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</si>
  <si>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</si>
  <si>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</si>
  <si>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</si>
  <si>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</si>
  <si>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</si>
  <si>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</si>
  <si>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</si>
  <si>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</si>
  <si>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</si>
  <si>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</si>
  <si>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</si>
  <si>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</si>
  <si>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</si>
  <si>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</si>
  <si>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</si>
  <si>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</si>
  <si>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</si>
  <si>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</si>
  <si>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</si>
  <si>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</si>
  <si>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</si>
  <si>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</si>
  <si>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</si>
  <si>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</si>
  <si>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</si>
  <si>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</si>
  <si>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</si>
  <si>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</si>
  <si>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</si>
  <si>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</si>
  <si>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</si>
  <si>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</si>
  <si>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</si>
  <si>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</si>
  <si>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</si>
  <si>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</si>
  <si>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</si>
  <si>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</si>
  <si>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</si>
  <si>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</si>
  <si>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</si>
  <si>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</si>
  <si>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</si>
  <si>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</si>
  <si>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</si>
  <si>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</si>
  <si>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</si>
  <si>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</si>
  <si>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</si>
  <si>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</si>
  <si>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</si>
  <si>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</si>
  <si>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</si>
  <si>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</si>
  <si>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</si>
  <si>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</si>
  <si>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</si>
  <si>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</si>
  <si>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</si>
  <si>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</si>
  <si>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</si>
  <si>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</si>
  <si>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</si>
  <si>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</si>
  <si>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</si>
  <si>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</si>
  <si>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</si>
  <si>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</si>
  <si>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</si>
  <si>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</si>
  <si>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</si>
  <si>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</si>
  <si>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</si>
  <si>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</si>
  <si>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</si>
  <si>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</si>
  <si>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</si>
  <si>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</si>
  <si>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</si>
  <si>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</si>
  <si>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</si>
  <si>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</si>
  <si>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</si>
  <si>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</si>
  <si>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</si>
  <si>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</si>
  <si>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</si>
  <si>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</si>
  <si>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</si>
  <si>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</si>
  <si>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</si>
  <si>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</si>
  <si>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</si>
  <si>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</si>
  <si>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</si>
  <si>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</si>
  <si>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</si>
  <si>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</si>
  <si>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</si>
  <si>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</si>
  <si>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</si>
  <si>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</si>
  <si>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</si>
  <si>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</si>
  <si>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</si>
  <si>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</si>
  <si>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</si>
  <si>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</si>
  <si>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</si>
  <si>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</si>
  <si>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</si>
  <si>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</si>
  <si>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</si>
  <si>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</si>
  <si>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</si>
  <si>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</si>
  <si>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</si>
  <si>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</si>
  <si>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</si>
  <si>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</si>
  <si>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</si>
  <si>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</si>
  <si>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</si>
  <si>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</si>
  <si>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</si>
  <si>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</si>
  <si>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</si>
  <si>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</si>
  <si>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</si>
  <si>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</si>
  <si>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</si>
  <si>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</si>
  <si>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</si>
  <si>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</si>
  <si>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</si>
  <si>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</si>
  <si>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</si>
  <si>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</si>
  <si>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</si>
  <si>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</si>
  <si>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</si>
  <si>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</si>
  <si>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</si>
  <si>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</si>
  <si>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</si>
  <si>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</si>
  <si>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</si>
  <si>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</si>
  <si>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</si>
  <si>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</si>
  <si>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</si>
  <si>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</si>
  <si>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</si>
  <si>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</si>
  <si>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</si>
  <si>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</si>
  <si>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</si>
  <si>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</si>
  <si>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</si>
  <si>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</si>
  <si>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</si>
  <si>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</si>
  <si>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</si>
  <si>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</si>
  <si>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</si>
  <si>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</si>
  <si>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</si>
  <si>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</si>
  <si>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</si>
  <si>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</si>
  <si>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</si>
  <si>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</si>
  <si>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</si>
  <si>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</si>
  <si>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</si>
  <si>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</si>
  <si>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</si>
  <si>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</si>
  <si>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</si>
  <si>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</si>
  <si>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</si>
  <si>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</si>
  <si>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</si>
  <si>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</si>
  <si>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</si>
  <si>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</si>
  <si>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</si>
  <si>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</si>
  <si>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</si>
  <si>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</si>
  <si>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</si>
  <si>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</si>
  <si>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</si>
  <si>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</si>
  <si>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</si>
  <si>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</si>
  <si>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</si>
  <si>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</si>
  <si>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</si>
  <si>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</si>
  <si>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</si>
  <si>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</si>
  <si>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</si>
  <si>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</si>
  <si>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</si>
  <si>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</si>
  <si>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</si>
  <si>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</si>
  <si>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</si>
  <si>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</si>
  <si>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</si>
  <si>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</si>
  <si>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</si>
  <si>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</si>
  <si>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</si>
  <si>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</si>
  <si>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</si>
  <si>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</si>
  <si>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</si>
  <si>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</si>
  <si>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</si>
  <si>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</si>
  <si>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</si>
  <si>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</si>
  <si>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</si>
  <si>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</si>
  <si>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</si>
  <si>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</si>
  <si>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</si>
  <si>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</si>
  <si>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</si>
  <si>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</si>
  <si>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</si>
  <si>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</si>
  <si>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</si>
  <si>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</si>
  <si>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</si>
  <si>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</si>
  <si>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</si>
  <si>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</si>
  <si>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</si>
  <si>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</si>
  <si>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</si>
  <si>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</si>
  <si>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</si>
  <si>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</si>
  <si>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</si>
  <si>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</si>
  <si>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</si>
  <si>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</si>
  <si>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</si>
  <si>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</si>
  <si>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</si>
  <si>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</si>
  <si>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</si>
  <si>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</si>
  <si>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</si>
  <si>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</si>
  <si>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</si>
  <si>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</si>
  <si>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</si>
  <si>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</si>
  <si>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</si>
  <si>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</si>
  <si>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</si>
  <si>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</si>
  <si>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</si>
  <si>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</si>
  <si>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</si>
  <si>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</si>
  <si>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</si>
  <si>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</si>
  <si>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</si>
  <si>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</si>
  <si>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</si>
  <si>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</si>
  <si>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</si>
  <si>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</si>
  <si>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</si>
  <si>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</si>
  <si>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</si>
  <si>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</si>
  <si>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</si>
  <si>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</si>
  <si>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</si>
  <si>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</si>
  <si>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</si>
  <si>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</si>
  <si>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</si>
  <si>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</si>
  <si>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</si>
  <si>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</si>
  <si>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</si>
  <si>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</si>
  <si>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</si>
  <si>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</si>
  <si>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</si>
  <si>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</si>
  <si>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</si>
  <si>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</si>
  <si>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</si>
  <si>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</si>
  <si>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</si>
  <si>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</si>
  <si>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</si>
  <si>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</si>
  <si>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</si>
  <si>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</si>
  <si>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</si>
  <si>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</si>
  <si>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</si>
  <si>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</si>
  <si>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</si>
  <si>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</si>
  <si>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</si>
  <si>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</si>
  <si>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</si>
  <si>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</si>
  <si>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</si>
  <si>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</si>
  <si>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</si>
  <si>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</si>
  <si>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</si>
  <si>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</si>
  <si>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</si>
  <si>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</si>
  <si>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</si>
  <si>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</si>
  <si>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</si>
  <si>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</si>
  <si>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</si>
  <si>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</si>
  <si>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</si>
  <si>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</si>
  <si>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</si>
  <si>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</si>
  <si>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01.08.2017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</si>
</sst>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2">
      <selection activeCell="H176" sqref="A1:H176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24814813.43</v>
      </c>
      <c r="E10" s="8">
        <f>E11+E98</f>
        <v>47603781.3</v>
      </c>
      <c r="F10" s="8">
        <f>F11+F98</f>
        <v>1848846.43</v>
      </c>
      <c r="G10" s="8">
        <f>G11+G98</f>
        <v>17289849.189999998</v>
      </c>
      <c r="H10" s="35">
        <f aca="true" t="shared" si="0" ref="H10:H41">G10/E10*100</f>
        <v>36.32032733080386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12354194.889999997</v>
      </c>
      <c r="H11" s="35">
        <f t="shared" si="0"/>
        <v>68.72605078994212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2517796.78</v>
      </c>
      <c r="H12" s="35">
        <f t="shared" si="0"/>
        <v>74.22749941037735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2517796.78</v>
      </c>
      <c r="H13" s="35">
        <f t="shared" si="0"/>
        <v>74.22749941037735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2490614.53+3123.39+16989.09</f>
        <v>2510727.01</v>
      </c>
      <c r="H14" s="35">
        <f t="shared" si="0"/>
        <v>74.15023656231541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30.5+5+200</f>
        <v>235.5</v>
      </c>
      <c r="H15" s="35">
        <f t="shared" si="0"/>
        <v>11.774999999999999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f>3645.27+102.4+3086.6</f>
        <v>6834.27</v>
      </c>
      <c r="H16" s="35">
        <f t="shared" si="0"/>
        <v>170.85675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708148.71</v>
      </c>
      <c r="H18" s="35">
        <f t="shared" si="0"/>
        <v>59.6586950294861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708148.71</v>
      </c>
      <c r="H19" s="35">
        <f t="shared" si="0"/>
        <v>59.6586950294861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f>281950.38</f>
        <v>281950.38</v>
      </c>
      <c r="H20" s="35">
        <f t="shared" si="0"/>
        <v>62.51671396895787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3051.85</v>
      </c>
      <c r="H21" s="35">
        <f t="shared" si="0"/>
        <v>50.86416666666666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478653.88</v>
      </c>
      <c r="H22" s="35">
        <f t="shared" si="0"/>
        <v>65.56902465753424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-55507.4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34624.93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34624.93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f>33956.5+668.43</f>
        <v>34624.93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7503571.609999999</v>
      </c>
      <c r="H28" s="35">
        <f t="shared" si="0"/>
        <v>68.67629150649826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28600.92</v>
      </c>
      <c r="H29" s="35">
        <f t="shared" si="0"/>
        <v>4.400141538461538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25744.67+2856.25</f>
        <v>28600.92</v>
      </c>
      <c r="H31" s="35">
        <f t="shared" si="0"/>
        <v>4.400141538461538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7474970.6899999995</v>
      </c>
      <c r="H32" s="35">
        <f t="shared" si="0"/>
        <v>72.742026956014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6932789.02</v>
      </c>
      <c r="H33" s="35">
        <f t="shared" si="0"/>
        <v>92.2158688480979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6816461.75+116327.27</f>
        <v>6932789.02</v>
      </c>
      <c r="H35" s="35">
        <f t="shared" si="0"/>
        <v>92.2158688480979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542181.67</v>
      </c>
      <c r="H36" s="35">
        <f t="shared" si="0"/>
        <v>19.658508701957942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528092+14089.67</f>
        <v>542181.67</v>
      </c>
      <c r="H38" s="35">
        <f t="shared" si="0"/>
        <v>19.658508701957942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1204088.1199999999</v>
      </c>
      <c r="H47" s="35">
        <f t="shared" si="1"/>
        <v>80.97431876260927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804638.07</v>
      </c>
      <c r="H48" s="35">
        <f t="shared" si="1"/>
        <v>75.41125304592315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804638.07</v>
      </c>
      <c r="H49" s="35">
        <f t="shared" si="1"/>
        <v>75.41125304592315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v>804638.07</v>
      </c>
      <c r="H51" s="35">
        <f t="shared" si="1"/>
        <v>75.41125304592315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399450.05</v>
      </c>
      <c r="H58" s="35">
        <f t="shared" si="1"/>
        <v>95.10715476190475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399450.05</v>
      </c>
      <c r="H59" s="35">
        <f t="shared" si="1"/>
        <v>95.10715476190475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399450.05</f>
        <v>399450.05</v>
      </c>
      <c r="H61" s="35">
        <f t="shared" si="1"/>
        <v>95.10715476190475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174131.95</v>
      </c>
      <c r="H68" s="35">
        <f t="shared" si="1"/>
        <v>27.552523734177214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104950</v>
      </c>
      <c r="H71" s="35">
        <f t="shared" si="1"/>
        <v>19.727443609022558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G77</f>
        <v>104950</v>
      </c>
      <c r="H76" s="35">
        <f t="shared" si="2"/>
        <v>19.727443609022558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>
        <f>104950</f>
        <v>104950</v>
      </c>
      <c r="H77" s="35">
        <f t="shared" si="2"/>
        <v>19.727443609022558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69181.95</v>
      </c>
      <c r="H80" s="35">
        <f t="shared" si="2"/>
        <v>69.18194999999999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69181.95</v>
      </c>
      <c r="H81" s="35">
        <f t="shared" si="2"/>
        <v>69.18194999999999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v>69181.95</v>
      </c>
      <c r="H83" s="35">
        <f t="shared" si="2"/>
        <v>69.18194999999999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17000</v>
      </c>
      <c r="H87" s="35">
        <f t="shared" si="2"/>
        <v>56.666666666666664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17000</v>
      </c>
      <c r="H88" s="35">
        <f t="shared" si="2"/>
        <v>56.666666666666664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v>17000</v>
      </c>
      <c r="H90" s="35">
        <f t="shared" si="2"/>
        <v>56.666666666666664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154032.79</v>
      </c>
      <c r="H91" s="35">
        <f t="shared" si="2"/>
        <v>54.62155673758865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154032.79</v>
      </c>
      <c r="H95" s="35">
        <f t="shared" si="2"/>
        <v>54.62155673758865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v>154032.79</v>
      </c>
      <c r="H97" s="35">
        <f t="shared" si="2"/>
        <v>54.62155673758865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24814813.43</v>
      </c>
      <c r="E98" s="12">
        <f>E99+E158+E165</f>
        <v>29627781.3</v>
      </c>
      <c r="F98" s="12">
        <f>F99+F158+F165</f>
        <v>1848846.43</v>
      </c>
      <c r="G98" s="12">
        <f>G99+G158+G165</f>
        <v>4935654.3</v>
      </c>
      <c r="H98" s="35">
        <f t="shared" si="2"/>
        <v>16.658872461705393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24814813.43</v>
      </c>
      <c r="E99" s="12">
        <f>E100+E107+E135+E139</f>
        <v>29577781.3</v>
      </c>
      <c r="F99" s="12">
        <f>F100+F107+F135+F139</f>
        <v>1848846.43</v>
      </c>
      <c r="G99" s="12">
        <f>G100+G107+G135+G139</f>
        <v>4784469.3</v>
      </c>
      <c r="H99" s="35">
        <f t="shared" si="2"/>
        <v>16.175889771691562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1542100</v>
      </c>
      <c r="G100" s="12">
        <f>G101+G104</f>
        <v>1542100</v>
      </c>
      <c r="H100" s="35">
        <f t="shared" si="2"/>
        <v>58.34657586076428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1542100</v>
      </c>
      <c r="G101" s="16">
        <f>G102+G103</f>
        <v>1542100</v>
      </c>
      <c r="H101" s="35">
        <f t="shared" si="2"/>
        <v>58.34657586076428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1542100</v>
      </c>
      <c r="G103" s="4">
        <f>220300+220300+60000+160300+60000+160300+220300+220300+220300</f>
        <v>1542100</v>
      </c>
      <c r="H103" s="35">
        <f t="shared" si="2"/>
        <v>58.34657586076428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22163367</v>
      </c>
      <c r="E107" s="12">
        <f>E108+E111+E114+E118+E121+E125+E124</f>
        <v>26755434.87</v>
      </c>
      <c r="F107" s="12">
        <f>F108+F111+F114+F118+F121+F125+F124</f>
        <v>298300</v>
      </c>
      <c r="G107" s="12">
        <f>G108+G111+G114+G118+G121+G125+G124</f>
        <v>3105747.87</v>
      </c>
      <c r="H107" s="35">
        <f aca="true" t="shared" si="3" ref="H107:H146">G107/E107*100</f>
        <v>11.607913999866899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0</v>
      </c>
      <c r="G108" s="16">
        <f>G109+G110</f>
        <v>0</v>
      </c>
      <c r="H108" s="35">
        <f t="shared" si="3"/>
        <v>0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0</v>
      </c>
      <c r="G110" s="4"/>
      <c r="H110" s="35">
        <f t="shared" si="3"/>
        <v>0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>
        <f>E124</f>
        <v>3967167</v>
      </c>
      <c r="E124" s="16">
        <f>2565458+1401709</f>
        <v>3967167</v>
      </c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4890367.87</v>
      </c>
      <c r="F125" s="16">
        <f>F132</f>
        <v>298300</v>
      </c>
      <c r="G125" s="16">
        <f>G126+G131</f>
        <v>3105747.87</v>
      </c>
      <c r="H125" s="35">
        <f t="shared" si="3"/>
        <v>63.507448776036554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>
        <f>D132</f>
        <v>298300</v>
      </c>
      <c r="E131" s="4">
        <f>E133+E134+E132</f>
        <v>4890367.87</v>
      </c>
      <c r="F131" s="4"/>
      <c r="G131" s="4">
        <f>G132+G133+G134</f>
        <v>3105747.87</v>
      </c>
      <c r="H131" s="35">
        <f t="shared" si="3"/>
        <v>63.507448776036554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298300</v>
      </c>
      <c r="G132" s="4">
        <f>149150+149150</f>
        <v>298300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f>4636200-1059400</f>
        <v>3576800</v>
      </c>
      <c r="F134" s="4"/>
      <c r="G134" s="4">
        <v>1792180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128175</v>
      </c>
      <c r="H135" s="35">
        <f t="shared" si="3"/>
        <v>75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128175</v>
      </c>
      <c r="H136" s="35">
        <f t="shared" si="3"/>
        <v>75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42725+42725+42725</f>
        <v>128175</v>
      </c>
      <c r="H138" s="35">
        <f t="shared" si="3"/>
        <v>75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 t="shared" si="3"/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 t="shared" si="4"/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 t="shared" si="4"/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151185</v>
      </c>
      <c r="H158" s="35">
        <f t="shared" si="4"/>
        <v>302.37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151185</v>
      </c>
      <c r="H162" s="35">
        <f t="shared" si="4"/>
        <v>302.37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>
        <f>5235+19450</f>
        <v>24685</v>
      </c>
      <c r="H163" s="35">
        <f t="shared" si="4"/>
        <v>49.370000000000005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>
        <f>20000+56500+50000</f>
        <v>126500</v>
      </c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2017-08-08T06:49:35Z</cp:lastPrinted>
  <dcterms:created xsi:type="dcterms:W3CDTF">2004-03-19T10:46:52Z</dcterms:created>
  <dcterms:modified xsi:type="dcterms:W3CDTF">2017-08-08T06:49:37Z</dcterms:modified>
  <cp:category/>
  <cp:version/>
  <cp:contentType/>
  <cp:contentStatus/>
</cp:coreProperties>
</file>