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<sst xmlns="http://schemas.openxmlformats.org/spreadsheetml/2006/main" count="443" uniqueCount="426">
  <si>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</si>
  <si>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</si>
  <si>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</si>
  <si>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</si>
  <si>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</si>
  <si>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</si>
  <si>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</si>
  <si>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</si>
  <si>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</si>
  <si>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</si>
  <si>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</si>
  <si>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</si>
  <si>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</si>
  <si>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</si>
  <si>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</si>
  <si>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</si>
  <si>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</si>
  <si>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</si>
  <si>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</si>
  <si>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</si>
  <si>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</si>
  <si>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</si>
  <si>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</si>
  <si>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</si>
  <si>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</si>
  <si>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</si>
  <si>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</si>
  <si>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</si>
  <si>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</si>
  <si>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</si>
  <si>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</si>
  <si>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</si>
  <si>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</si>
  <si>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</si>
  <si>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</si>
  <si>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</si>
  <si>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</si>
  <si>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</si>
  <si>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</si>
  <si>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</si>
  <si>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</si>
  <si>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</si>
  <si>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</si>
  <si>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</si>
  <si>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</si>
  <si>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</si>
  <si>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</si>
  <si>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</si>
  <si>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</si>
  <si>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</si>
  <si>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</si>
  <si>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</si>
  <si>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</si>
  <si>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</si>
  <si>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</si>
  <si>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</si>
  <si>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</si>
  <si>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</si>
  <si>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</si>
  <si>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</si>
  <si>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</si>
  <si>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</si>
  <si>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</si>
  <si>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</si>
  <si>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</si>
  <si>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</si>
  <si>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</si>
  <si>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</si>
  <si>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</si>
  <si>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</si>
  <si>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</si>
  <si>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</si>
  <si>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</si>
  <si>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</si>
  <si>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</si>
  <si>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</si>
  <si>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</si>
  <si>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</si>
  <si>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</si>
  <si>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</si>
  <si>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</si>
  <si>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</si>
  <si>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</si>
  <si>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</si>
  <si>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</si>
  <si>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</si>
  <si>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</si>
  <si>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</si>
  <si>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</si>
  <si>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</si>
  <si>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</si>
  <si>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</si>
  <si>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</si>
  <si>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</si>
  <si>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</si>
  <si>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</si>
  <si>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</si>
  <si>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</si>
  <si>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</si>
  <si>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</si>
  <si>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</si>
  <si>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</si>
  <si>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</si>
  <si>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</si>
  <si>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</si>
  <si>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</si>
  <si>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</si>
  <si>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</si>
  <si>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</si>
  <si>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</si>
  <si>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</si>
  <si>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</si>
  <si>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</si>
  <si>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</si>
  <si>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</si>
  <si>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</si>
  <si>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</si>
  <si>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</si>
  <si>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</si>
  <si>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</si>
  <si>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</si>
  <si>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</si>
  <si>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</si>
  <si>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</si>
  <si>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</si>
  <si>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</si>
  <si>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</si>
  <si>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</si>
  <si>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</si>
  <si>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</si>
  <si>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</si>
  <si>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</si>
  <si>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</si>
  <si>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</si>
  <si>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</si>
  <si>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</si>
  <si>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</si>
  <si>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</si>
  <si>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</si>
  <si>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</si>
  <si>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</si>
  <si>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</si>
  <si>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</si>
  <si>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</si>
  <si>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</si>
  <si>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</si>
  <si>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</si>
  <si>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</si>
  <si>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</si>
  <si>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</si>
  <si>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</si>
  <si>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</si>
  <si>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</si>
  <si>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</si>
  <si>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</si>
  <si>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</si>
  <si>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</si>
  <si>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</si>
  <si>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</si>
  <si>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</si>
  <si>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</si>
  <si>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</si>
  <si>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</si>
  <si>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</si>
  <si>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</si>
  <si>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</si>
  <si>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</si>
  <si>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</si>
  <si>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</si>
  <si>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</si>
  <si>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</si>
  <si>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</si>
  <si>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</si>
  <si>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</si>
  <si>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</si>
  <si>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</si>
  <si>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</si>
  <si>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</si>
  <si>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</si>
  <si>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</si>
  <si>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</si>
  <si>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</si>
  <si>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</si>
  <si>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</si>
  <si>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</si>
  <si>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</si>
  <si>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</si>
  <si>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</si>
  <si>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</si>
  <si>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</si>
  <si>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</si>
  <si>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</si>
  <si>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</si>
  <si>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</si>
  <si>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</si>
  <si>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</si>
  <si>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</si>
  <si>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</si>
  <si>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</si>
  <si>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</si>
  <si>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</si>
  <si>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</si>
  <si>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</si>
  <si>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</si>
  <si>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</si>
  <si>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</si>
  <si>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</si>
  <si>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</si>
  <si>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</si>
  <si>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</si>
  <si>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</si>
  <si>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</si>
  <si>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</si>
  <si>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</si>
  <si>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</si>
  <si>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</si>
  <si>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</si>
  <si>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</si>
  <si>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</si>
  <si>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</si>
  <si>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</si>
  <si>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</si>
  <si>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</si>
  <si>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</si>
  <si>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</si>
  <si>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</si>
  <si>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</si>
  <si>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</si>
  <si>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</si>
  <si>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</si>
  <si>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</si>
  <si>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</si>
  <si>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</si>
  <si>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</si>
  <si>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</si>
  <si>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</si>
  <si>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</si>
  <si>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</si>
  <si>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</si>
  <si>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</si>
  <si>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</si>
  <si>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</si>
  <si>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</si>
  <si>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</si>
  <si>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</si>
  <si>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</si>
  <si>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</si>
  <si>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</si>
  <si>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</si>
  <si>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</si>
  <si>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</si>
  <si>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</si>
  <si>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</si>
  <si>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</si>
  <si>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</si>
  <si>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</si>
  <si>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</si>
  <si>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</si>
  <si>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</si>
  <si>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</si>
  <si>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</si>
  <si>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</si>
  <si>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</si>
  <si>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</si>
  <si>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</si>
  <si>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</si>
  <si>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</si>
  <si>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</si>
  <si>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</si>
  <si>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</si>
  <si>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</si>
  <si>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</si>
  <si>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</si>
  <si>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</si>
  <si>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</si>
  <si>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</si>
  <si>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</si>
  <si>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</si>
  <si>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</si>
  <si>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</si>
  <si>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</si>
  <si>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</si>
  <si>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</si>
  <si>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</si>
  <si>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</si>
  <si>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</si>
  <si>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</si>
  <si>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</si>
  <si>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</si>
  <si>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</si>
  <si>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</si>
  <si>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</si>
  <si>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</si>
  <si>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</si>
  <si>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</si>
  <si>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</si>
  <si>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</si>
  <si>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</si>
  <si>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</si>
  <si>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</si>
  <si>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</si>
  <si>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</si>
  <si>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</si>
  <si>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</si>
  <si>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</si>
  <si>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</si>
  <si>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</si>
  <si>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</si>
  <si>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</si>
  <si>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</si>
  <si>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</si>
  <si>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</si>
  <si>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</si>
  <si>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</si>
  <si>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</si>
  <si>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</si>
  <si>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</si>
  <si>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</si>
  <si>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</si>
  <si>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</si>
  <si>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</si>
  <si>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</si>
  <si>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</si>
  <si>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</si>
  <si>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</si>
  <si>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</si>
  <si>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</si>
  <si>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</si>
  <si>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</si>
  <si>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</si>
  <si>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</si>
  <si>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</si>
  <si>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</si>
  <si>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</si>
  <si>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</si>
  <si>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</si>
  <si>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</si>
  <si>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</si>
  <si>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</si>
  <si>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</si>
  <si>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</si>
  <si>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</si>
  <si>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</si>
  <si>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</si>
  <si>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</si>
  <si>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</si>
  <si>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</si>
  <si>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</si>
  <si>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</si>
  <si>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</si>
  <si>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</si>
  <si>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</si>
  <si>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</si>
  <si>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</si>
  <si>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</si>
  <si>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</si>
  <si>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</si>
  <si>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</si>
  <si>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</si>
  <si>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</si>
  <si>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</si>
  <si>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</si>
  <si>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</si>
  <si>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</si>
  <si>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</si>
  <si>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</si>
  <si>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</si>
  <si>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</si>
  <si>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</si>
  <si>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</si>
  <si>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</si>
  <si>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</si>
  <si>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</si>
  <si>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</si>
  <si>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</si>
  <si>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</si>
  <si>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</si>
  <si>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</si>
  <si>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</si>
  <si>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</si>
  <si>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</si>
  <si>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</si>
  <si>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</si>
  <si>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</si>
  <si>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</si>
  <si>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</si>
  <si>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</si>
  <si>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</si>
  <si>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</si>
  <si>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</si>
  <si>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</si>
  <si>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</si>
  <si>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</si>
  <si>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</si>
  <si>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</si>
  <si>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</si>
  <si>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</si>
  <si>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</si>
  <si>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</si>
  <si>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</si>
  <si>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</si>
  <si>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</si>
  <si>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</si>
  <si>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</si>
  <si>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</si>
  <si>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</si>
  <si>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</si>
  <si>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</si>
  <si>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</si>
  <si>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</si>
  <si>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</si>
  <si>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</si>
  <si>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</si>
  <si>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</si>
  <si>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</si>
  <si>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</si>
  <si>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</si>
  <si>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</si>
  <si>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</si>
  <si>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</si>
  <si>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</si>
  <si>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</si>
  <si>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</si>
  <si>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</si>
  <si>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</si>
  <si>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01.07.2017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</si>
</sst>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2">
      <selection activeCell="H174" sqref="A1:H174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20847646.43</v>
      </c>
      <c r="E10" s="8">
        <f>E11+E98</f>
        <v>44696014.3</v>
      </c>
      <c r="F10" s="8">
        <f>F11+F98</f>
        <v>1479396.43</v>
      </c>
      <c r="G10" s="8">
        <f>G11+G98</f>
        <v>14262714.529999997</v>
      </c>
      <c r="H10" s="35">
        <f aca="true" t="shared" si="0" ref="H10:H41">G10/E10*100</f>
        <v>31.9104840853785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9789235.229999999</v>
      </c>
      <c r="H11" s="35">
        <f t="shared" si="0"/>
        <v>54.45724983311081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3392000</v>
      </c>
      <c r="F12" s="12"/>
      <c r="G12" s="12">
        <f>G13</f>
        <v>2060531.99</v>
      </c>
      <c r="H12" s="35">
        <f t="shared" si="0"/>
        <v>60.74681574292453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3392000</v>
      </c>
      <c r="F13" s="16"/>
      <c r="G13" s="16">
        <f>G14+G15+G16+G17</f>
        <v>2060531.99</v>
      </c>
      <c r="H13" s="35">
        <f t="shared" si="0"/>
        <v>60.74681574292453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v>3386000</v>
      </c>
      <c r="F14" s="4"/>
      <c r="G14" s="4">
        <f>2036314.98+2769.06+15505.75</f>
        <v>2054589.79</v>
      </c>
      <c r="H14" s="35">
        <f t="shared" si="0"/>
        <v>60.67896603662138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30.5+5+200</f>
        <v>235.5</v>
      </c>
      <c r="H15" s="35">
        <f t="shared" si="0"/>
        <v>11.774999999999999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v>4000</v>
      </c>
      <c r="F16" s="4"/>
      <c r="G16" s="4">
        <f>2595.67+24.43+3086.6</f>
        <v>5706.7</v>
      </c>
      <c r="H16" s="35">
        <f t="shared" si="0"/>
        <v>142.6675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597089.92</v>
      </c>
      <c r="H18" s="35">
        <f t="shared" si="0"/>
        <v>50.302436394271275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597089.92</v>
      </c>
      <c r="H19" s="35">
        <f t="shared" si="0"/>
        <v>50.302436394271275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f>235799.84</f>
        <v>235799.84</v>
      </c>
      <c r="H20" s="35">
        <f t="shared" si="0"/>
        <v>52.28377827050997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2562.83</v>
      </c>
      <c r="H21" s="35">
        <f t="shared" si="0"/>
        <v>42.71383333333333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406555.46</v>
      </c>
      <c r="H22" s="35">
        <f t="shared" si="0"/>
        <v>55.69252876712329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-47828.21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0</v>
      </c>
      <c r="F24" s="12"/>
      <c r="G24" s="12">
        <f>G25</f>
        <v>21389.43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0</v>
      </c>
      <c r="F25" s="16"/>
      <c r="G25" s="16">
        <f>G26+G27</f>
        <v>21389.43</v>
      </c>
      <c r="H25" s="35" t="e">
        <f t="shared" si="0"/>
        <v>#DIV/0!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/>
      <c r="F26" s="4"/>
      <c r="G26" s="4">
        <f>20721+668.43</f>
        <v>21389.43</v>
      </c>
      <c r="H26" s="35" t="e">
        <f t="shared" si="0"/>
        <v>#DIV/0!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5819856.6</v>
      </c>
      <c r="H28" s="35">
        <f t="shared" si="0"/>
        <v>53.26612300933553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23906.5</v>
      </c>
      <c r="H29" s="35">
        <f t="shared" si="0"/>
        <v>3.677923076923077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21466.83+2439.67</f>
        <v>23906.5</v>
      </c>
      <c r="H31" s="35">
        <f t="shared" si="0"/>
        <v>3.677923076923077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5795950.1</v>
      </c>
      <c r="H32" s="35">
        <f t="shared" si="0"/>
        <v>56.40278415725963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5264294.27</v>
      </c>
      <c r="H33" s="35">
        <f t="shared" si="0"/>
        <v>70.02253617983506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5147967+116327.27</f>
        <v>5264294.27</v>
      </c>
      <c r="H35" s="35">
        <f t="shared" si="0"/>
        <v>70.02253617983506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531655.83</v>
      </c>
      <c r="H36" s="35">
        <f t="shared" si="0"/>
        <v>19.27686113125453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519513.39+12142.44</f>
        <v>531655.83</v>
      </c>
      <c r="H38" s="35">
        <f t="shared" si="0"/>
        <v>19.27686113125453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941228.95</v>
      </c>
      <c r="H47" s="35">
        <f t="shared" si="1"/>
        <v>63.297172158708804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553971.85</v>
      </c>
      <c r="H48" s="35">
        <f t="shared" si="1"/>
        <v>51.91863636363636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553971.85</v>
      </c>
      <c r="H49" s="35">
        <f t="shared" si="1"/>
        <v>51.91863636363636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f>256119.4-0.01+160772.68+16500+7132.03+8202.03+236.81+69600.49+35408.42</f>
        <v>553971.85</v>
      </c>
      <c r="H51" s="35">
        <f t="shared" si="1"/>
        <v>51.91863636363636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387257.1</v>
      </c>
      <c r="H58" s="35">
        <f t="shared" si="1"/>
        <v>92.20407142857142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387257.1</v>
      </c>
      <c r="H59" s="35">
        <f t="shared" si="1"/>
        <v>92.20407142857142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387257.1</f>
        <v>387257.1</v>
      </c>
      <c r="H61" s="35">
        <f t="shared" si="1"/>
        <v>92.20407142857142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40800</v>
      </c>
      <c r="H62" s="35">
        <f t="shared" si="1"/>
        <v>102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40800</v>
      </c>
      <c r="H63" s="35">
        <f t="shared" si="1"/>
        <v>102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40800</v>
      </c>
      <c r="H64" s="35">
        <f t="shared" si="1"/>
        <v>102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12800+28000</f>
        <v>40800</v>
      </c>
      <c r="H66" s="35">
        <f t="shared" si="1"/>
        <v>102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632000</v>
      </c>
      <c r="F68" s="12"/>
      <c r="G68" s="12">
        <f>G69+G71+G80</f>
        <v>172859.95</v>
      </c>
      <c r="H68" s="35">
        <f t="shared" si="1"/>
        <v>27.351257911392405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532000</v>
      </c>
      <c r="F71" s="16"/>
      <c r="G71" s="16">
        <f>G72+G74+G76+G78</f>
        <v>104950</v>
      </c>
      <c r="H71" s="35">
        <f t="shared" si="1"/>
        <v>19.727443609022558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532000</v>
      </c>
      <c r="F76" s="4"/>
      <c r="G76" s="4">
        <f>G77</f>
        <v>104950</v>
      </c>
      <c r="H76" s="35">
        <f t="shared" si="2"/>
        <v>19.727443609022558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v>532000</v>
      </c>
      <c r="F77" s="4"/>
      <c r="G77" s="4">
        <f>104950</f>
        <v>104950</v>
      </c>
      <c r="H77" s="35">
        <f t="shared" si="2"/>
        <v>19.727443609022558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67909.95</v>
      </c>
      <c r="H80" s="35">
        <f t="shared" si="2"/>
        <v>67.90995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67909.95</v>
      </c>
      <c r="H81" s="35">
        <f t="shared" si="2"/>
        <v>67.90995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v>67909.95</v>
      </c>
      <c r="H83" s="35">
        <f t="shared" si="2"/>
        <v>67.90995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16000</v>
      </c>
      <c r="H87" s="35">
        <f t="shared" si="2"/>
        <v>53.333333333333336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16000</v>
      </c>
      <c r="H88" s="35">
        <f t="shared" si="2"/>
        <v>53.333333333333336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f>16000</f>
        <v>16000</v>
      </c>
      <c r="H90" s="35">
        <f t="shared" si="2"/>
        <v>53.333333333333336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119478.39</v>
      </c>
      <c r="H91" s="35">
        <f t="shared" si="2"/>
        <v>42.36822340425532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119478.39</v>
      </c>
      <c r="H95" s="35">
        <f t="shared" si="2"/>
        <v>42.36822340425532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f>119478.39</f>
        <v>119478.39</v>
      </c>
      <c r="H97" s="35">
        <f t="shared" si="2"/>
        <v>42.36822340425532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20847646.43</v>
      </c>
      <c r="E98" s="12">
        <f>E99+E158+E165</f>
        <v>26720014.3</v>
      </c>
      <c r="F98" s="12">
        <f>F99+F158+F165</f>
        <v>1479396.43</v>
      </c>
      <c r="G98" s="12">
        <f>G99+G158+G165</f>
        <v>4473479.3</v>
      </c>
      <c r="H98" s="35">
        <f t="shared" si="2"/>
        <v>16.742054288496394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20847646.43</v>
      </c>
      <c r="E99" s="12">
        <f>E100+E107+E135+E139</f>
        <v>26670014.3</v>
      </c>
      <c r="F99" s="12">
        <f>F100+F107+F135+F139</f>
        <v>1479396.43</v>
      </c>
      <c r="G99" s="12">
        <f>G100+G107+G135+G139</f>
        <v>4372294.3</v>
      </c>
      <c r="H99" s="35">
        <f t="shared" si="2"/>
        <v>16.394045577995808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1321800</v>
      </c>
      <c r="G100" s="12">
        <f>G101+G104</f>
        <v>1321800</v>
      </c>
      <c r="H100" s="35">
        <f t="shared" si="2"/>
        <v>50.011350737797954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1321800</v>
      </c>
      <c r="G101" s="16">
        <f>G102+G103</f>
        <v>1321800</v>
      </c>
      <c r="H101" s="35">
        <f t="shared" si="2"/>
        <v>50.011350737797954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1321800</v>
      </c>
      <c r="G103" s="4">
        <f>220300+220300+60000+160300+60000+160300+220300+220300</f>
        <v>1321800</v>
      </c>
      <c r="H103" s="35">
        <f t="shared" si="2"/>
        <v>50.011350737797954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18196200</v>
      </c>
      <c r="E107" s="12">
        <f>E108+E111+E114+E118+E121+E125+E124</f>
        <v>23847667.87</v>
      </c>
      <c r="F107" s="12">
        <f>F108+F111+F114+F118+F121+F125+F124</f>
        <v>149150</v>
      </c>
      <c r="G107" s="12">
        <f>G108+G111+G114+G118+G121+G125+G124</f>
        <v>2956597.87</v>
      </c>
      <c r="H107" s="35">
        <f aca="true" t="shared" si="3" ref="H107:H146">G107/E107*100</f>
        <v>12.397849073197445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0</v>
      </c>
      <c r="G108" s="16">
        <f>G109+G110</f>
        <v>0</v>
      </c>
      <c r="H108" s="35">
        <f t="shared" si="3"/>
        <v>0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0</v>
      </c>
      <c r="G110" s="4"/>
      <c r="H110" s="35">
        <f t="shared" si="3"/>
        <v>0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/>
      <c r="E124" s="16"/>
      <c r="F124" s="16">
        <f>G124</f>
        <v>0</v>
      </c>
      <c r="G124" s="16"/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>
        <f>D132</f>
        <v>298300</v>
      </c>
      <c r="E125" s="16">
        <f>E131</f>
        <v>5949767.87</v>
      </c>
      <c r="F125" s="16">
        <f>F132</f>
        <v>149150</v>
      </c>
      <c r="G125" s="16">
        <f>G126+G131</f>
        <v>2956597.87</v>
      </c>
      <c r="H125" s="35">
        <f t="shared" si="3"/>
        <v>49.692659186046534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/>
      <c r="E131" s="4">
        <f>E133+E134+E132</f>
        <v>5949767.87</v>
      </c>
      <c r="F131" s="4"/>
      <c r="G131" s="4">
        <f>G132+G133+G134</f>
        <v>2956597.87</v>
      </c>
      <c r="H131" s="35">
        <f t="shared" si="3"/>
        <v>49.692659186046534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298300</v>
      </c>
      <c r="E132" s="4">
        <v>298300</v>
      </c>
      <c r="F132" s="4">
        <f>G132</f>
        <v>149150</v>
      </c>
      <c r="G132" s="4">
        <v>149150</v>
      </c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v>4636200</v>
      </c>
      <c r="F134" s="4"/>
      <c r="G134" s="4">
        <v>1792180</v>
      </c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85450</v>
      </c>
      <c r="H135" s="35">
        <f t="shared" si="3"/>
        <v>50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85450</v>
      </c>
      <c r="H136" s="35">
        <f t="shared" si="3"/>
        <v>50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</f>
        <v>85450</v>
      </c>
      <c r="H138" s="35">
        <f t="shared" si="3"/>
        <v>50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8446.43</v>
      </c>
      <c r="G139" s="12">
        <f>G140+G143+G146+G149</f>
        <v>8446.43</v>
      </c>
      <c r="H139" s="35">
        <f t="shared" si="3"/>
        <v>100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8446.43</v>
      </c>
      <c r="G149" s="16">
        <f>G150+G154</f>
        <v>8446.43</v>
      </c>
      <c r="H149" s="35">
        <f t="shared" si="4"/>
        <v>100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8446.43</v>
      </c>
      <c r="G154" s="4">
        <f>G155+G156+G157</f>
        <v>8446.43</v>
      </c>
      <c r="H154" s="35">
        <f t="shared" si="4"/>
        <v>100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>
        <f>G155</f>
        <v>8446.43</v>
      </c>
      <c r="G155" s="4">
        <v>8446.43</v>
      </c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50000</v>
      </c>
      <c r="F158" s="12"/>
      <c r="G158" s="12">
        <f>G159+G162</f>
        <v>101185</v>
      </c>
      <c r="H158" s="35">
        <f t="shared" si="4"/>
        <v>202.36999999999998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50000</v>
      </c>
      <c r="F162" s="16"/>
      <c r="G162" s="16">
        <f>G163+G164</f>
        <v>101185</v>
      </c>
      <c r="H162" s="35">
        <f t="shared" si="4"/>
        <v>202.36999999999998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v>50000</v>
      </c>
      <c r="F163" s="4"/>
      <c r="G163" s="4">
        <f>5235+19450</f>
        <v>24685</v>
      </c>
      <c r="H163" s="35">
        <f t="shared" si="4"/>
        <v>49.370000000000005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/>
      <c r="F164" s="4"/>
      <c r="G164" s="4">
        <f>20000+56500</f>
        <v>76500</v>
      </c>
      <c r="H164" s="35" t="e">
        <f t="shared" si="4"/>
        <v>#DIV/0!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2017-07-06T05:51:44Z</cp:lastPrinted>
  <dcterms:created xsi:type="dcterms:W3CDTF">2004-03-19T10:46:52Z</dcterms:created>
  <dcterms:modified xsi:type="dcterms:W3CDTF">2017-07-06T05:51:59Z</dcterms:modified>
  <cp:category/>
  <cp:version/>
  <cp:contentType/>
  <cp:contentStatus/>
</cp:coreProperties>
</file>