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<sst xmlns="http://schemas.openxmlformats.org/spreadsheetml/2006/main" count="443" uniqueCount="426">
  <si>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</si>
  <si>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</si>
  <si>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</si>
  <si>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</si>
  <si>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</si>
  <si>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</si>
  <si>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</si>
  <si>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</si>
  <si>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</si>
  <si>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</si>
  <si>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</si>
  <si>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</si>
  <si>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</si>
  <si>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</si>
  <si>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</si>
  <si>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</si>
  <si>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</si>
  <si>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</si>
  <si>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</si>
  <si>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</si>
  <si>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</si>
  <si>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</si>
  <si>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</si>
  <si>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</si>
  <si>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</si>
  <si>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</si>
  <si>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</si>
  <si>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</si>
  <si>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</si>
  <si>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</si>
  <si>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</si>
  <si>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</si>
  <si>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</si>
  <si>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</si>
  <si>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</si>
  <si>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</si>
  <si>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</si>
  <si>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</si>
  <si>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</si>
  <si>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</si>
  <si>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</si>
  <si>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</si>
  <si>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</si>
  <si>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</si>
  <si>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</si>
  <si>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</si>
  <si>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</si>
  <si>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</si>
  <si>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</si>
  <si>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</si>
  <si>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</si>
  <si>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</si>
  <si>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</si>
  <si>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</si>
  <si>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</si>
  <si>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</si>
  <si>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</si>
  <si>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</si>
  <si>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</si>
  <si>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</si>
  <si>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</si>
  <si>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</si>
  <si>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</si>
  <si>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</si>
  <si>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</si>
  <si>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</si>
  <si>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</si>
  <si>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</si>
  <si>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</si>
  <si>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</si>
  <si>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</si>
  <si>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</si>
  <si>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</si>
  <si>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</si>
  <si>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</si>
  <si>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</si>
  <si>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</si>
  <si>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</si>
  <si>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</si>
  <si>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</si>
  <si>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</si>
  <si>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</si>
  <si>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</si>
  <si>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</si>
  <si>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</si>
  <si>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</si>
  <si>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</si>
  <si>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</si>
  <si>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</si>
  <si>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</si>
  <si>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</si>
  <si>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</si>
  <si>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</si>
  <si>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</si>
  <si>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</si>
  <si>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</si>
  <si>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</si>
  <si>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</si>
  <si>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</si>
  <si>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</si>
  <si>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</si>
  <si>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</si>
  <si>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</si>
  <si>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</si>
  <si>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</si>
  <si>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</si>
  <si>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</si>
  <si>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</si>
  <si>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</si>
  <si>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</si>
  <si>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</si>
  <si>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</si>
  <si>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</si>
  <si>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</si>
  <si>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</si>
  <si>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</si>
  <si>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</si>
  <si>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</si>
  <si>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</si>
  <si>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</si>
  <si>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</si>
  <si>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</si>
  <si>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</si>
  <si>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</si>
  <si>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</si>
  <si>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</si>
  <si>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</si>
  <si>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</si>
  <si>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</si>
  <si>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</si>
  <si>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</si>
  <si>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</si>
  <si>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</si>
  <si>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</si>
  <si>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</si>
  <si>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</si>
  <si>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</si>
  <si>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</si>
  <si>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</si>
  <si>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</si>
  <si>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</si>
  <si>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</si>
  <si>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</si>
  <si>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</si>
  <si>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</si>
  <si>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</si>
  <si>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</si>
  <si>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</si>
  <si>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</si>
  <si>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</si>
  <si>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</si>
  <si>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</si>
  <si>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</si>
  <si>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</si>
  <si>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</si>
  <si>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</si>
  <si>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</si>
  <si>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</si>
  <si>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</si>
  <si>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</si>
  <si>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</si>
  <si>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</si>
  <si>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</si>
  <si>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</si>
  <si>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</si>
  <si>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</si>
  <si>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</si>
  <si>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</si>
  <si>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</si>
  <si>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</si>
  <si>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</si>
  <si>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</si>
  <si>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</si>
  <si>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</si>
  <si>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</si>
  <si>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</si>
  <si>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</si>
  <si>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</si>
  <si>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</si>
  <si>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</si>
  <si>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</si>
  <si>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</si>
  <si>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</si>
  <si>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</si>
  <si>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</si>
  <si>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</si>
  <si>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</si>
  <si>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</si>
  <si>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</si>
  <si>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</si>
  <si>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</si>
  <si>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</si>
  <si>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</si>
  <si>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</si>
  <si>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</si>
  <si>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</si>
  <si>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</si>
  <si>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</si>
  <si>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</si>
  <si>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</si>
  <si>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</si>
  <si>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</si>
  <si>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</si>
  <si>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</si>
  <si>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</si>
  <si>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</si>
  <si>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</si>
  <si>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</si>
  <si>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</si>
  <si>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</si>
  <si>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</si>
  <si>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</si>
  <si>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</si>
  <si>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</si>
  <si>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</si>
  <si>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</si>
  <si>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</si>
  <si>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</si>
  <si>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</si>
  <si>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</si>
  <si>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</si>
  <si>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</si>
  <si>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</si>
  <si>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</si>
  <si>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</si>
  <si>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</si>
  <si>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</si>
  <si>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</si>
  <si>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</si>
  <si>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</si>
  <si>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</si>
  <si>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</si>
  <si>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</si>
  <si>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</si>
  <si>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</si>
  <si>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</si>
  <si>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</si>
  <si>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</si>
  <si>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</si>
  <si>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</si>
  <si>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</si>
  <si>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</si>
  <si>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</si>
  <si>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</si>
  <si>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</si>
  <si>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</si>
  <si>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</si>
  <si>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</si>
  <si>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</si>
  <si>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</si>
  <si>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</si>
  <si>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</si>
  <si>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</si>
  <si>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</si>
  <si>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</si>
  <si>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</si>
  <si>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</si>
  <si>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</si>
  <si>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</si>
  <si>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</si>
  <si>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</si>
  <si>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</si>
  <si>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</si>
  <si>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</si>
  <si>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</si>
  <si>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</si>
  <si>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</si>
  <si>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</si>
  <si>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</si>
  <si>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</si>
  <si>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</si>
  <si>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</si>
  <si>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</si>
  <si>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</si>
  <si>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</si>
  <si>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</si>
  <si>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</si>
  <si>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</si>
  <si>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</si>
  <si>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</si>
  <si>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</si>
  <si>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</si>
  <si>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</si>
  <si>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</si>
  <si>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</si>
  <si>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</si>
  <si>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</si>
  <si>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</si>
  <si>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</si>
  <si>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</si>
  <si>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</si>
  <si>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</si>
  <si>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</si>
  <si>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</si>
  <si>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</si>
  <si>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</si>
  <si>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</si>
  <si>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</si>
  <si>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</si>
  <si>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</si>
  <si>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</si>
  <si>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</si>
  <si>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</si>
  <si>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</si>
  <si>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</si>
  <si>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</si>
  <si>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</si>
  <si>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</si>
  <si>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</si>
  <si>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</si>
  <si>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</si>
  <si>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</si>
  <si>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</si>
  <si>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</si>
  <si>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</si>
  <si>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</si>
  <si>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</si>
  <si>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</si>
  <si>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</si>
  <si>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</si>
  <si>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</si>
  <si>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</si>
  <si>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</si>
  <si>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</si>
  <si>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</si>
  <si>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</si>
  <si>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</si>
  <si>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</si>
  <si>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</si>
  <si>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</si>
  <si>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</si>
  <si>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</si>
  <si>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</si>
  <si>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</si>
  <si>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</si>
  <si>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</si>
  <si>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</si>
  <si>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</si>
  <si>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</si>
  <si>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</si>
  <si>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</si>
  <si>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</si>
  <si>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</si>
  <si>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</si>
  <si>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</si>
  <si>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</si>
  <si>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</si>
  <si>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</si>
  <si>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</si>
  <si>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</si>
  <si>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</si>
  <si>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</si>
  <si>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</si>
  <si>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</si>
  <si>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</si>
  <si>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</si>
  <si>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</si>
  <si>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</si>
  <si>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</si>
  <si>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</si>
  <si>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</si>
  <si>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</si>
  <si>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</si>
  <si>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</si>
  <si>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</si>
  <si>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</si>
  <si>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</si>
  <si>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</si>
  <si>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</si>
  <si>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</si>
  <si>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</si>
  <si>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</si>
  <si>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</si>
  <si>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</si>
  <si>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</si>
  <si>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</si>
  <si>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</si>
  <si>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</si>
  <si>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</si>
  <si>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</si>
  <si>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</si>
  <si>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</si>
  <si>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</si>
  <si>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</si>
  <si>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</si>
  <si>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</si>
  <si>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</si>
  <si>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</si>
  <si>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</si>
  <si>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</si>
  <si>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</si>
  <si>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</si>
  <si>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</si>
  <si>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</si>
  <si>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</si>
  <si>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</si>
  <si>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</si>
  <si>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</si>
  <si>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</si>
  <si>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</si>
  <si>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</si>
  <si>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</si>
  <si>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</si>
  <si>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</si>
  <si>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</si>
  <si>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</si>
  <si>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</si>
  <si>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</si>
  <si>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</si>
  <si>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</si>
  <si>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</si>
  <si>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</si>
  <si>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</si>
  <si>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</si>
  <si>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</si>
  <si>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</si>
  <si>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</si>
  <si>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</si>
  <si>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</si>
  <si>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</si>
  <si>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</si>
  <si>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</si>
  <si>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000  2  02  49999  13  0000  151</t>
  </si>
  <si>
    <t>000  2  02  49999  10  0000  151</t>
  </si>
  <si>
    <t>000  2  02  49999  00  0000  151</t>
  </si>
  <si>
    <t>на 01.06.2017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</si>
</sst>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164">
      <selection activeCell="A7" sqref="A7:H7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4.7539062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425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20549346.43</v>
      </c>
      <c r="E10" s="8">
        <f>E11+E98</f>
        <v>44397714.3</v>
      </c>
      <c r="F10" s="8">
        <f>F11+F98</f>
        <v>1101500</v>
      </c>
      <c r="G10" s="8">
        <f>G11+G98</f>
        <v>11344880.43</v>
      </c>
      <c r="H10" s="35">
        <f aca="true" t="shared" si="0" ref="H10:H41">G10/E10*100</f>
        <v>25.552847953706483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9041477.56</v>
      </c>
      <c r="H11" s="35">
        <f t="shared" si="0"/>
        <v>50.297494214508234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1616259.42</v>
      </c>
      <c r="H12" s="35">
        <f t="shared" si="0"/>
        <v>47.64915742924528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1616259.42</v>
      </c>
      <c r="H13" s="35">
        <f t="shared" si="0"/>
        <v>47.64915742924528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1597956.91+1454.16+12545.98</f>
        <v>1611957.0499999998</v>
      </c>
      <c r="H14" s="35">
        <f t="shared" si="0"/>
        <v>47.6065283520378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30.5+5+200</f>
        <v>235.5</v>
      </c>
      <c r="H15" s="35">
        <f t="shared" si="0"/>
        <v>11.774999999999999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f>1080.27+2986.6</f>
        <v>4066.87</v>
      </c>
      <c r="H16" s="35">
        <f t="shared" si="0"/>
        <v>101.67174999999999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497682.64999999997</v>
      </c>
      <c r="H18" s="35">
        <f t="shared" si="0"/>
        <v>41.92777169334456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497682.64999999997</v>
      </c>
      <c r="H19" s="35">
        <f t="shared" si="0"/>
        <v>41.92777169334456</v>
      </c>
    </row>
    <row r="20" spans="1:8" ht="105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f>195278.82</f>
        <v>195278.82</v>
      </c>
      <c r="H20" s="35">
        <f t="shared" si="0"/>
        <v>43.29907317073171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f>2097.98</f>
        <v>2097.98</v>
      </c>
      <c r="H21" s="35">
        <f t="shared" si="0"/>
        <v>34.96633333333333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f>337643.81</f>
        <v>337643.81</v>
      </c>
      <c r="H22" s="35">
        <f t="shared" si="0"/>
        <v>46.25257671232877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-37337.96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21361.39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21361.39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f>20721+640.39</f>
        <v>21361.39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5743705.36</v>
      </c>
      <c r="H28" s="35">
        <f t="shared" si="0"/>
        <v>52.5691502837269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48376.36</v>
      </c>
      <c r="H29" s="35">
        <f t="shared" si="0"/>
        <v>7.442516923076924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46052.58+2323.78</f>
        <v>48376.36</v>
      </c>
      <c r="H31" s="35">
        <f t="shared" si="0"/>
        <v>7.442516923076924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5695329</v>
      </c>
      <c r="H32" s="35">
        <f t="shared" si="0"/>
        <v>55.42359867652783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5204052.09</v>
      </c>
      <c r="H33" s="35">
        <f t="shared" si="0"/>
        <v>69.22123024740621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5146967+57085.09</f>
        <v>5204052.09</v>
      </c>
      <c r="H35" s="35">
        <f t="shared" si="0"/>
        <v>69.22123024740621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491276.91000000003</v>
      </c>
      <c r="H36" s="35">
        <f t="shared" si="0"/>
        <v>17.81279586656998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484246.88+7030.03</f>
        <v>491276.91000000003</v>
      </c>
      <c r="H38" s="35">
        <f t="shared" si="0"/>
        <v>17.81279586656998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>
        <f>G46</f>
        <v>0</v>
      </c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836936.81</v>
      </c>
      <c r="H47" s="35">
        <f t="shared" si="1"/>
        <v>56.28357834566241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518563.43</v>
      </c>
      <c r="H48" s="35">
        <f t="shared" si="1"/>
        <v>48.600134020618555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518563.43</v>
      </c>
      <c r="H49" s="35">
        <f t="shared" si="1"/>
        <v>48.600134020618555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256119.4-0.01+160772.68+16500+7132.03+8202.03+236.81+69600.49</f>
        <v>518563.43</v>
      </c>
      <c r="H51" s="35">
        <f t="shared" si="1"/>
        <v>48.600134020618555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318373.38</v>
      </c>
      <c r="H58" s="35">
        <f t="shared" si="1"/>
        <v>75.80318571428572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318373.38</v>
      </c>
      <c r="H59" s="35">
        <f t="shared" si="1"/>
        <v>75.80318571428572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318373.38</f>
        <v>318373.38</v>
      </c>
      <c r="H61" s="35">
        <f t="shared" si="1"/>
        <v>75.80318571428572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40800</v>
      </c>
      <c r="H62" s="35">
        <f t="shared" si="1"/>
        <v>102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40800</v>
      </c>
      <c r="H63" s="35">
        <f t="shared" si="1"/>
        <v>102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40800</v>
      </c>
      <c r="H64" s="35">
        <f t="shared" si="1"/>
        <v>102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12800+28000</f>
        <v>40800</v>
      </c>
      <c r="H66" s="35">
        <f t="shared" si="1"/>
        <v>102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166964.58000000002</v>
      </c>
      <c r="H68" s="35">
        <f t="shared" si="1"/>
        <v>26.418446202531648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104950</v>
      </c>
      <c r="H71" s="35">
        <f t="shared" si="1"/>
        <v>19.727443609022558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G77</f>
        <v>104950</v>
      </c>
      <c r="H76" s="35">
        <f t="shared" si="2"/>
        <v>19.727443609022558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>
        <f>104950</f>
        <v>104950</v>
      </c>
      <c r="H77" s="35">
        <f t="shared" si="2"/>
        <v>19.727443609022558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62014.58</v>
      </c>
      <c r="H80" s="35">
        <f t="shared" si="2"/>
        <v>62.014579999999995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G83</f>
        <v>62014.58</v>
      </c>
      <c r="H81" s="35">
        <f t="shared" si="2"/>
        <v>62.014579999999995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v>62014.58</v>
      </c>
      <c r="H83" s="35">
        <f t="shared" si="2"/>
        <v>62.014579999999995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8000</v>
      </c>
      <c r="H87" s="35">
        <f t="shared" si="2"/>
        <v>26.666666666666668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8000</v>
      </c>
      <c r="H88" s="35">
        <f t="shared" si="2"/>
        <v>26.666666666666668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f>8000</f>
        <v>8000</v>
      </c>
      <c r="H90" s="35">
        <f t="shared" si="2"/>
        <v>26.666666666666668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109767.35</v>
      </c>
      <c r="H91" s="35">
        <f t="shared" si="2"/>
        <v>38.924592198581564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109767.35</v>
      </c>
      <c r="H95" s="35">
        <f t="shared" si="2"/>
        <v>38.924592198581564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f>109767.35</f>
        <v>109767.35</v>
      </c>
      <c r="H97" s="35">
        <f t="shared" si="2"/>
        <v>38.924592198581564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20549346.43</v>
      </c>
      <c r="E98" s="12">
        <f>E99+E158+E165</f>
        <v>26421714.3</v>
      </c>
      <c r="F98" s="12">
        <f>F99+F158+F165</f>
        <v>1101500</v>
      </c>
      <c r="G98" s="12">
        <f>G99+G158+G165</f>
        <v>2303402.87</v>
      </c>
      <c r="H98" s="35">
        <f t="shared" si="2"/>
        <v>8.717840348459147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20549346.43</v>
      </c>
      <c r="E99" s="12">
        <f>E100+E107+E135+E139</f>
        <v>26371714.3</v>
      </c>
      <c r="F99" s="12">
        <f>F100+F107+F135+F139</f>
        <v>1101500</v>
      </c>
      <c r="G99" s="12">
        <f>G100+G107+G135+G139</f>
        <v>2202217.87</v>
      </c>
      <c r="H99" s="35">
        <f t="shared" si="2"/>
        <v>8.350681510302877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1101500</v>
      </c>
      <c r="G100" s="12">
        <f>G101+G104</f>
        <v>1101500</v>
      </c>
      <c r="H100" s="35">
        <f t="shared" si="2"/>
        <v>41.67612561483163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1101500</v>
      </c>
      <c r="G101" s="16">
        <f>G102+G103</f>
        <v>1101500</v>
      </c>
      <c r="H101" s="35">
        <f t="shared" si="2"/>
        <v>41.67612561483163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1101500</v>
      </c>
      <c r="G103" s="4">
        <f>220300+220300+60000+160300+60000+160300+220300</f>
        <v>1101500</v>
      </c>
      <c r="H103" s="35">
        <f t="shared" si="2"/>
        <v>41.67612561483163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17897900</v>
      </c>
      <c r="E107" s="12">
        <f>E108+E111+E114+E118+E121+E125+E124</f>
        <v>23549367.87</v>
      </c>
      <c r="F107" s="12">
        <f>F108+F111+F114+F118+F121+F125+F124</f>
        <v>0</v>
      </c>
      <c r="G107" s="12">
        <f>G108+G111+G114+G118+G121+G125+G124</f>
        <v>1015267.87</v>
      </c>
      <c r="H107" s="35">
        <f aca="true" t="shared" si="3" ref="H107:H146">G107/E107*100</f>
        <v>4.3112319430593695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17897900</v>
      </c>
      <c r="E108" s="16">
        <f>E109+E110</f>
        <v>17897900</v>
      </c>
      <c r="F108" s="16">
        <f>F109+F110</f>
        <v>0</v>
      </c>
      <c r="G108" s="16">
        <f>G109+G110</f>
        <v>0</v>
      </c>
      <c r="H108" s="35">
        <f t="shared" si="3"/>
        <v>0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17897900</v>
      </c>
      <c r="E110" s="4">
        <v>17897900</v>
      </c>
      <c r="F110" s="4">
        <f>G110</f>
        <v>0</v>
      </c>
      <c r="G110" s="4"/>
      <c r="H110" s="35">
        <f t="shared" si="3"/>
        <v>0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/>
      <c r="E124" s="16"/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/>
      <c r="E125" s="16">
        <f>E131</f>
        <v>5651467.87</v>
      </c>
      <c r="F125" s="16">
        <f>F126+F131</f>
        <v>0</v>
      </c>
      <c r="G125" s="16">
        <f>G126+G131</f>
        <v>1015267.87</v>
      </c>
      <c r="H125" s="35">
        <f t="shared" si="3"/>
        <v>17.964675609135153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/>
      <c r="E131" s="4">
        <f>E133+E134</f>
        <v>5651467.87</v>
      </c>
      <c r="F131" s="4">
        <f>F132+F134</f>
        <v>0</v>
      </c>
      <c r="G131" s="4">
        <f>G132+G133+G134</f>
        <v>1015267.87</v>
      </c>
      <c r="H131" s="35">
        <f t="shared" si="3"/>
        <v>17.964675609135153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0</v>
      </c>
      <c r="E132" s="4"/>
      <c r="F132" s="4">
        <f>G132</f>
        <v>0</v>
      </c>
      <c r="G132" s="4"/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>
        <v>1015267.87</v>
      </c>
      <c r="H133" s="35"/>
      <c r="J133" s="46"/>
    </row>
    <row r="134" spans="1:10" ht="26.25" customHeight="1">
      <c r="A134" s="40" t="s">
        <v>366</v>
      </c>
      <c r="B134" s="43"/>
      <c r="C134" s="42" t="s">
        <v>400</v>
      </c>
      <c r="D134" s="44"/>
      <c r="E134" s="4">
        <v>4636200</v>
      </c>
      <c r="F134" s="4">
        <f>G134</f>
        <v>0</v>
      </c>
      <c r="G134" s="4"/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85450</v>
      </c>
      <c r="H135" s="35">
        <f t="shared" si="3"/>
        <v>50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85450</v>
      </c>
      <c r="H136" s="35">
        <f t="shared" si="3"/>
        <v>50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42725+42725</f>
        <v>85450</v>
      </c>
      <c r="H138" s="35">
        <f t="shared" si="3"/>
        <v>50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8446.43</v>
      </c>
      <c r="E139" s="12">
        <f>E140+E143+E146+E149</f>
        <v>8446.43</v>
      </c>
      <c r="F139" s="12">
        <f>F140+F143+F146+F149</f>
        <v>0</v>
      </c>
      <c r="G139" s="12">
        <f>G140+G143+G146+G149</f>
        <v>0</v>
      </c>
      <c r="H139" s="35">
        <f t="shared" si="3"/>
        <v>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8.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92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104.25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424</v>
      </c>
      <c r="C149" s="15" t="s">
        <v>9</v>
      </c>
      <c r="D149" s="16">
        <f>D150+D154</f>
        <v>8446.43</v>
      </c>
      <c r="E149" s="16">
        <f>E150+E154</f>
        <v>8446.43</v>
      </c>
      <c r="F149" s="16">
        <f>F150+F154</f>
        <v>0</v>
      </c>
      <c r="G149" s="16">
        <f>G150+G154</f>
        <v>0</v>
      </c>
      <c r="H149" s="35">
        <f t="shared" si="4"/>
        <v>0</v>
      </c>
    </row>
    <row r="150" spans="1:8" ht="30.75" customHeight="1">
      <c r="A150" s="40" t="s">
        <v>383</v>
      </c>
      <c r="B150" s="3" t="s">
        <v>423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422</v>
      </c>
      <c r="C154" s="2" t="s">
        <v>11</v>
      </c>
      <c r="D154" s="4">
        <f>D155+D156+D157</f>
        <v>8446.43</v>
      </c>
      <c r="E154" s="4">
        <f>E155+E156+E157</f>
        <v>8446.43</v>
      </c>
      <c r="F154" s="4">
        <f>F155+F156+F157</f>
        <v>0</v>
      </c>
      <c r="G154" s="4">
        <f>G155+G156+G157</f>
        <v>0</v>
      </c>
      <c r="H154" s="35">
        <f t="shared" si="4"/>
        <v>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8446.43</v>
      </c>
      <c r="E155" s="4">
        <f>7500+946.43</f>
        <v>8446.43</v>
      </c>
      <c r="F155" s="4"/>
      <c r="G155" s="4"/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101185</v>
      </c>
      <c r="H158" s="35">
        <f t="shared" si="4"/>
        <v>202.36999999999998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/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101185</v>
      </c>
      <c r="H162" s="35">
        <f t="shared" si="4"/>
        <v>202.36999999999998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>
        <f>5235+19450</f>
        <v>24685</v>
      </c>
      <c r="H163" s="35">
        <f t="shared" si="4"/>
        <v>49.370000000000005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>
        <f>20000+56500</f>
        <v>76500</v>
      </c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2017-04-20T06:37:02Z</cp:lastPrinted>
  <dcterms:created xsi:type="dcterms:W3CDTF">2004-03-19T10:46:52Z</dcterms:created>
  <dcterms:modified xsi:type="dcterms:W3CDTF">2017-06-03T06:59:44Z</dcterms:modified>
  <cp:category/>
  <cp:version/>
  <cp:contentType/>
  <cp:contentStatus/>
</cp:coreProperties>
</file>